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6c83ef4fcd818ad8/Dokumente/Kalender Fam Planer/"/>
    </mc:Choice>
  </mc:AlternateContent>
  <xr:revisionPtr revIDLastSave="569" documentId="10_ncr:100000_{B861F795-EABE-4B64-8C02-6BC348C62D04}" xr6:coauthVersionLast="47" xr6:coauthVersionMax="47" xr10:uidLastSave="{77BC8FB7-7E0B-4944-BF80-0B49FF038859}"/>
  <bookViews>
    <workbookView xWindow="4940" yWindow="4940" windowWidth="24930" windowHeight="16390" tabRatio="933" xr2:uid="{00000000-000D-0000-FFFF-FFFF00000000}"/>
  </bookViews>
  <sheets>
    <sheet name="Voreinstellungen" sheetId="1" r:id="rId1"/>
    <sheet name="Januar-Dezember" sheetId="4" r:id="rId2"/>
    <sheet name="Januar-Juni" sheetId="2" r:id="rId3"/>
    <sheet name="Juli-Dezember" sheetId="3" r:id="rId4"/>
    <sheet name="Januar" sheetId="5" r:id="rId5"/>
    <sheet name="Februar" sheetId="6" r:id="rId6"/>
    <sheet name="März" sheetId="7" r:id="rId7"/>
    <sheet name="April" sheetId="8" r:id="rId8"/>
    <sheet name="Mai" sheetId="9" r:id="rId9"/>
    <sheet name="Juni" sheetId="10" r:id="rId10"/>
    <sheet name="Juli" sheetId="11" r:id="rId11"/>
    <sheet name="August" sheetId="12" r:id="rId12"/>
    <sheet name="September" sheetId="13" r:id="rId13"/>
    <sheet name="Oktober" sheetId="14" r:id="rId14"/>
    <sheet name="November" sheetId="15" r:id="rId15"/>
    <sheet name="Dezember" sheetId="16" r:id="rId16"/>
  </sheets>
  <definedNames>
    <definedName name="_xlnm.Print_Area" localSheetId="7">April!$A$1:$O$36</definedName>
    <definedName name="_xlnm.Print_Area" localSheetId="11">August!$A$1:$O$36</definedName>
    <definedName name="_xlnm.Print_Area" localSheetId="15">Dezember!$A$1:$O$36</definedName>
    <definedName name="_xlnm.Print_Area" localSheetId="5">Februar!$A$1:$O$36</definedName>
    <definedName name="_xlnm.Print_Area" localSheetId="4">Januar!$A$1:$O$36</definedName>
    <definedName name="_xlnm.Print_Area" localSheetId="1">'Januar-Dezember'!$A$1:$CF$34</definedName>
    <definedName name="_xlnm.Print_Area" localSheetId="2">'Januar-Juni'!$A$1:$AP$34</definedName>
    <definedName name="_xlnm.Print_Area" localSheetId="10">Juli!$A$1:$O$36</definedName>
    <definedName name="_xlnm.Print_Area" localSheetId="3">'Juli-Dezember'!$A$1:$AP$34</definedName>
    <definedName name="_xlnm.Print_Area" localSheetId="9">Juni!$A$1:$O$36</definedName>
    <definedName name="_xlnm.Print_Area" localSheetId="8">Mai!$A$1:$O$36</definedName>
    <definedName name="_xlnm.Print_Area" localSheetId="6">März!$A$1:$O$36</definedName>
    <definedName name="_xlnm.Print_Area" localSheetId="14">November!$A$1:$O$36</definedName>
    <definedName name="_xlnm.Print_Area" localSheetId="13">Oktober!$A$1:$O$36</definedName>
    <definedName name="_xlnm.Print_Area" localSheetId="12">September!$A$1:$O$36</definedName>
    <definedName name="Feiertage">Voreinstellungen!$A$2:$C$110</definedName>
    <definedName name="Jahr">Voreinstellungen!$B$1</definedName>
    <definedName name="Termi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" i="1" l="1"/>
  <c r="A89" i="1"/>
  <c r="A1" i="6" l="1"/>
  <c r="A1" i="7"/>
  <c r="A1" i="8"/>
  <c r="A1" i="9"/>
  <c r="A1" i="10"/>
  <c r="A1" i="11"/>
  <c r="A1" i="12"/>
  <c r="A1" i="13"/>
  <c r="A1" i="14"/>
  <c r="A1" i="15"/>
  <c r="A1" i="16"/>
  <c r="A1" i="5"/>
  <c r="A1" i="3"/>
  <c r="A1" i="4"/>
  <c r="A1" i="2"/>
  <c r="A73" i="1" l="1"/>
  <c r="A72" i="1"/>
  <c r="D103" i="1"/>
  <c r="A106" i="1" l="1"/>
  <c r="A102" i="1"/>
  <c r="O4" i="16" l="1"/>
  <c r="N4" i="16"/>
  <c r="M4" i="16"/>
  <c r="L4" i="16"/>
  <c r="L3" i="16"/>
  <c r="K3" i="16"/>
  <c r="J3" i="16"/>
  <c r="I3" i="16"/>
  <c r="H3" i="16"/>
  <c r="G3" i="16"/>
  <c r="F3" i="16"/>
  <c r="O4" i="15"/>
  <c r="N4" i="15"/>
  <c r="M4" i="15"/>
  <c r="L4" i="15"/>
  <c r="L3" i="15"/>
  <c r="K3" i="15"/>
  <c r="J3" i="15"/>
  <c r="I3" i="15"/>
  <c r="H3" i="15"/>
  <c r="G3" i="15"/>
  <c r="F3" i="15"/>
  <c r="O4" i="14"/>
  <c r="N4" i="14"/>
  <c r="M4" i="14"/>
  <c r="L4" i="14"/>
  <c r="L3" i="14"/>
  <c r="K3" i="14"/>
  <c r="J3" i="14"/>
  <c r="I3" i="14"/>
  <c r="H3" i="14"/>
  <c r="G3" i="14"/>
  <c r="F3" i="14"/>
  <c r="O4" i="13"/>
  <c r="N4" i="13"/>
  <c r="M4" i="13"/>
  <c r="L4" i="13"/>
  <c r="L3" i="13"/>
  <c r="K3" i="13"/>
  <c r="J3" i="13"/>
  <c r="I3" i="13"/>
  <c r="H3" i="13"/>
  <c r="G3" i="13"/>
  <c r="F3" i="13"/>
  <c r="O4" i="12"/>
  <c r="N4" i="12"/>
  <c r="M4" i="12"/>
  <c r="L4" i="12"/>
  <c r="L3" i="12"/>
  <c r="K3" i="12"/>
  <c r="J3" i="12"/>
  <c r="I3" i="12"/>
  <c r="H3" i="12"/>
  <c r="G3" i="12"/>
  <c r="F3" i="12"/>
  <c r="O4" i="11"/>
  <c r="N4" i="11"/>
  <c r="M4" i="11"/>
  <c r="L4" i="11"/>
  <c r="L3" i="11"/>
  <c r="K3" i="11"/>
  <c r="J3" i="11"/>
  <c r="I3" i="11"/>
  <c r="H3" i="11"/>
  <c r="G3" i="11"/>
  <c r="F3" i="11"/>
  <c r="O4" i="10"/>
  <c r="N4" i="10"/>
  <c r="M4" i="10"/>
  <c r="L4" i="10"/>
  <c r="L3" i="10"/>
  <c r="K3" i="10"/>
  <c r="J3" i="10"/>
  <c r="I3" i="10"/>
  <c r="H3" i="10"/>
  <c r="G3" i="10"/>
  <c r="F3" i="10"/>
  <c r="O4" i="9"/>
  <c r="N4" i="9"/>
  <c r="M4" i="9"/>
  <c r="L4" i="9"/>
  <c r="L3" i="9"/>
  <c r="K3" i="9"/>
  <c r="J3" i="9"/>
  <c r="I3" i="9"/>
  <c r="H3" i="9"/>
  <c r="G3" i="9"/>
  <c r="F3" i="9"/>
  <c r="O4" i="8"/>
  <c r="N4" i="8"/>
  <c r="M4" i="8"/>
  <c r="L4" i="8"/>
  <c r="L3" i="8"/>
  <c r="K3" i="8"/>
  <c r="J3" i="8"/>
  <c r="I3" i="8"/>
  <c r="H3" i="8"/>
  <c r="G3" i="8"/>
  <c r="F3" i="8"/>
  <c r="O4" i="7"/>
  <c r="N4" i="7"/>
  <c r="M4" i="7"/>
  <c r="L4" i="7"/>
  <c r="L3" i="7"/>
  <c r="K3" i="7"/>
  <c r="J3" i="7"/>
  <c r="I3" i="7"/>
  <c r="H3" i="7"/>
  <c r="G3" i="7"/>
  <c r="F3" i="7"/>
  <c r="L3" i="6"/>
  <c r="O4" i="6"/>
  <c r="M4" i="6"/>
  <c r="N4" i="6"/>
  <c r="L4" i="6"/>
  <c r="G3" i="6"/>
  <c r="H3" i="6"/>
  <c r="I3" i="6"/>
  <c r="J3" i="6"/>
  <c r="K3" i="6"/>
  <c r="F3" i="6"/>
  <c r="A2" i="16"/>
  <c r="A2" i="15"/>
  <c r="A2" i="14"/>
  <c r="A2" i="13"/>
  <c r="A2" i="12"/>
  <c r="A2" i="11"/>
  <c r="A2" i="10"/>
  <c r="A2" i="9"/>
  <c r="A2" i="8"/>
  <c r="A2" i="7"/>
  <c r="A2" i="6"/>
  <c r="A2" i="5"/>
  <c r="A5" i="5" s="1"/>
  <c r="D5" i="5" s="1"/>
  <c r="D104" i="1"/>
  <c r="D106" i="1"/>
  <c r="D105" i="1"/>
  <c r="D102" i="1"/>
  <c r="D98" i="1"/>
  <c r="D99" i="1"/>
  <c r="D86" i="1"/>
  <c r="D101" i="1"/>
  <c r="A2" i="4"/>
  <c r="A2" i="2"/>
  <c r="A3" i="2" s="1"/>
  <c r="A2" i="3"/>
  <c r="A83" i="1"/>
  <c r="A85" i="1"/>
  <c r="A86" i="1"/>
  <c r="B83" i="1"/>
  <c r="A93" i="1"/>
  <c r="A98" i="1"/>
  <c r="A99" i="1"/>
  <c r="A101" i="1"/>
  <c r="A103" i="1"/>
  <c r="A104" i="1"/>
  <c r="A105" i="1"/>
  <c r="A107" i="1"/>
  <c r="A108" i="1"/>
  <c r="A109" i="1"/>
  <c r="A110" i="1"/>
  <c r="A5" i="16" l="1"/>
  <c r="B5" i="16"/>
  <c r="B5" i="15"/>
  <c r="A5" i="15"/>
  <c r="B5" i="14"/>
  <c r="A5" i="14"/>
  <c r="B5" i="13"/>
  <c r="A5" i="13"/>
  <c r="A5" i="12"/>
  <c r="B5" i="12"/>
  <c r="B5" i="11"/>
  <c r="A5" i="11"/>
  <c r="A5" i="10"/>
  <c r="B5" i="10"/>
  <c r="B5" i="9"/>
  <c r="A5" i="9"/>
  <c r="A5" i="8"/>
  <c r="B5" i="8"/>
  <c r="B5" i="7"/>
  <c r="A5" i="7"/>
  <c r="B5" i="6"/>
  <c r="A5" i="6"/>
  <c r="B3" i="2"/>
  <c r="E3" i="2" s="1"/>
  <c r="AJ2" i="3"/>
  <c r="AJ3" i="3" s="1"/>
  <c r="AJ4" i="3" s="1"/>
  <c r="AJ2" i="2"/>
  <c r="BS2" i="4"/>
  <c r="V2" i="3"/>
  <c r="V3" i="3" s="1"/>
  <c r="Y3" i="3" s="1"/>
  <c r="V2" i="2"/>
  <c r="AQ2" i="4"/>
  <c r="A91" i="1"/>
  <c r="H2" i="3"/>
  <c r="O2" i="2"/>
  <c r="O3" i="2" s="1"/>
  <c r="O4" i="2" s="1"/>
  <c r="R4" i="2" s="1"/>
  <c r="O2" i="4"/>
  <c r="A3" i="4"/>
  <c r="B3" i="4"/>
  <c r="B4" i="4" s="1"/>
  <c r="B5" i="4" s="1"/>
  <c r="B6" i="4" s="1"/>
  <c r="A3" i="3"/>
  <c r="B3" i="3"/>
  <c r="B4" i="3" s="1"/>
  <c r="B5" i="3" s="1"/>
  <c r="O2" i="3"/>
  <c r="AC2" i="2"/>
  <c r="H2" i="2"/>
  <c r="BL2" i="4"/>
  <c r="AJ2" i="4"/>
  <c r="H2" i="4"/>
  <c r="AC2" i="3"/>
  <c r="BE2" i="4"/>
  <c r="AC2" i="4"/>
  <c r="A6" i="5"/>
  <c r="D6" i="5" s="1"/>
  <c r="BZ2" i="4"/>
  <c r="AX2" i="4"/>
  <c r="V2" i="4"/>
  <c r="B5" i="5"/>
  <c r="C5" i="5" s="1"/>
  <c r="A4" i="2"/>
  <c r="D3" i="2"/>
  <c r="D97" i="1" l="1"/>
  <c r="A88" i="1"/>
  <c r="A87" i="1"/>
  <c r="B6" i="16"/>
  <c r="A6" i="16"/>
  <c r="D5" i="16"/>
  <c r="A6" i="15"/>
  <c r="D5" i="15"/>
  <c r="B6" i="15"/>
  <c r="A6" i="14"/>
  <c r="D5" i="14"/>
  <c r="B6" i="14"/>
  <c r="A6" i="13"/>
  <c r="D5" i="13"/>
  <c r="B6" i="13"/>
  <c r="E5" i="13"/>
  <c r="C5" i="13"/>
  <c r="D5" i="12"/>
  <c r="A6" i="12"/>
  <c r="B6" i="12"/>
  <c r="E5" i="12"/>
  <c r="C5" i="12"/>
  <c r="A6" i="11"/>
  <c r="D5" i="11"/>
  <c r="B6" i="11"/>
  <c r="C5" i="10"/>
  <c r="B6" i="10"/>
  <c r="E5" i="10"/>
  <c r="A6" i="10"/>
  <c r="D5" i="10"/>
  <c r="A6" i="9"/>
  <c r="D5" i="9"/>
  <c r="B6" i="9"/>
  <c r="A6" i="8"/>
  <c r="D5" i="8"/>
  <c r="B6" i="8"/>
  <c r="A6" i="7"/>
  <c r="D5" i="7"/>
  <c r="B6" i="7"/>
  <c r="A6" i="6"/>
  <c r="D5" i="6"/>
  <c r="B6" i="6"/>
  <c r="AJ3" i="4"/>
  <c r="AJ4" i="4" s="1"/>
  <c r="AJ5" i="4" s="1"/>
  <c r="AJ6" i="4" s="1"/>
  <c r="AJ7" i="4" s="1"/>
  <c r="AJ8" i="4" s="1"/>
  <c r="AJ9" i="4" s="1"/>
  <c r="AJ10" i="4" s="1"/>
  <c r="AJ11" i="4" s="1"/>
  <c r="AJ12" i="4" s="1"/>
  <c r="AJ13" i="4" s="1"/>
  <c r="AJ14" i="4" s="1"/>
  <c r="AJ15" i="4" s="1"/>
  <c r="AJ16" i="4" s="1"/>
  <c r="AJ17" i="4" s="1"/>
  <c r="AJ18" i="4" s="1"/>
  <c r="AJ19" i="4" s="1"/>
  <c r="AJ20" i="4" s="1"/>
  <c r="AJ21" i="4" s="1"/>
  <c r="AJ22" i="4" s="1"/>
  <c r="AJ23" i="4" s="1"/>
  <c r="AJ24" i="4" s="1"/>
  <c r="AJ25" i="4" s="1"/>
  <c r="AJ26" i="4" s="1"/>
  <c r="AJ27" i="4" s="1"/>
  <c r="AJ28" i="4" s="1"/>
  <c r="AJ29" i="4" s="1"/>
  <c r="AJ30" i="4" s="1"/>
  <c r="AJ31" i="4" s="1"/>
  <c r="AJ32" i="4" s="1"/>
  <c r="AJ33" i="4" s="1"/>
  <c r="AK3" i="4"/>
  <c r="AK4" i="4" s="1"/>
  <c r="AK5" i="4" s="1"/>
  <c r="AK6" i="4" s="1"/>
  <c r="AK7" i="4" s="1"/>
  <c r="AK8" i="4" s="1"/>
  <c r="AK9" i="4" s="1"/>
  <c r="AK10" i="4" s="1"/>
  <c r="AK11" i="4" s="1"/>
  <c r="AK12" i="4" s="1"/>
  <c r="AK13" i="4" s="1"/>
  <c r="AK14" i="4" s="1"/>
  <c r="AK15" i="4" s="1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8" i="4" s="1"/>
  <c r="AK29" i="4" s="1"/>
  <c r="AK30" i="4" s="1"/>
  <c r="AK31" i="4" s="1"/>
  <c r="AK32" i="4" s="1"/>
  <c r="AK33" i="4" s="1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P3" i="4"/>
  <c r="P4" i="4" s="1"/>
  <c r="P5" i="4" s="1"/>
  <c r="P6" i="4" s="1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BM3" i="4"/>
  <c r="BM4" i="4" s="1"/>
  <c r="BM5" i="4" s="1"/>
  <c r="BM6" i="4" s="1"/>
  <c r="BM7" i="4" s="1"/>
  <c r="BM8" i="4" s="1"/>
  <c r="BM9" i="4" s="1"/>
  <c r="BM10" i="4" s="1"/>
  <c r="BM11" i="4" s="1"/>
  <c r="BM12" i="4" s="1"/>
  <c r="BM13" i="4" s="1"/>
  <c r="BM14" i="4" s="1"/>
  <c r="BM15" i="4" s="1"/>
  <c r="BM16" i="4" s="1"/>
  <c r="BM17" i="4" s="1"/>
  <c r="BM18" i="4" s="1"/>
  <c r="BM19" i="4" s="1"/>
  <c r="BM20" i="4" s="1"/>
  <c r="BM21" i="4" s="1"/>
  <c r="BM22" i="4" s="1"/>
  <c r="BM23" i="4" s="1"/>
  <c r="BM24" i="4" s="1"/>
  <c r="BM25" i="4" s="1"/>
  <c r="BM26" i="4" s="1"/>
  <c r="BM27" i="4" s="1"/>
  <c r="BM28" i="4" s="1"/>
  <c r="BM29" i="4" s="1"/>
  <c r="BM30" i="4" s="1"/>
  <c r="BM31" i="4" s="1"/>
  <c r="BM32" i="4" s="1"/>
  <c r="BM33" i="4" s="1"/>
  <c r="BL3" i="4"/>
  <c r="BL4" i="4" s="1"/>
  <c r="BL5" i="4" s="1"/>
  <c r="BL6" i="4" s="1"/>
  <c r="BL7" i="4" s="1"/>
  <c r="BL8" i="4" s="1"/>
  <c r="BL9" i="4" s="1"/>
  <c r="BL10" i="4" s="1"/>
  <c r="BL11" i="4" s="1"/>
  <c r="BL12" i="4" s="1"/>
  <c r="BL13" i="4" s="1"/>
  <c r="BL14" i="4" s="1"/>
  <c r="BL15" i="4" s="1"/>
  <c r="BL16" i="4" s="1"/>
  <c r="BL17" i="4" s="1"/>
  <c r="BL18" i="4" s="1"/>
  <c r="BL19" i="4" s="1"/>
  <c r="BL20" i="4" s="1"/>
  <c r="BL21" i="4" s="1"/>
  <c r="BL22" i="4" s="1"/>
  <c r="BL23" i="4" s="1"/>
  <c r="BL24" i="4" s="1"/>
  <c r="BL25" i="4" s="1"/>
  <c r="BL26" i="4" s="1"/>
  <c r="BL27" i="4" s="1"/>
  <c r="BL28" i="4" s="1"/>
  <c r="BL29" i="4" s="1"/>
  <c r="BL30" i="4" s="1"/>
  <c r="BL31" i="4" s="1"/>
  <c r="BL32" i="4" s="1"/>
  <c r="BL33" i="4" s="1"/>
  <c r="AX3" i="4"/>
  <c r="AX4" i="4" s="1"/>
  <c r="AX5" i="4" s="1"/>
  <c r="AX6" i="4" s="1"/>
  <c r="AX7" i="4" s="1"/>
  <c r="AX8" i="4" s="1"/>
  <c r="AX9" i="4" s="1"/>
  <c r="AX10" i="4" s="1"/>
  <c r="AX11" i="4" s="1"/>
  <c r="AX12" i="4" s="1"/>
  <c r="AX13" i="4" s="1"/>
  <c r="AX14" i="4" s="1"/>
  <c r="AX15" i="4" s="1"/>
  <c r="AX16" i="4" s="1"/>
  <c r="AX17" i="4" s="1"/>
  <c r="AX18" i="4" s="1"/>
  <c r="AX19" i="4" s="1"/>
  <c r="AX20" i="4" s="1"/>
  <c r="AX21" i="4" s="1"/>
  <c r="AX22" i="4" s="1"/>
  <c r="AX23" i="4" s="1"/>
  <c r="AX24" i="4" s="1"/>
  <c r="AX25" i="4" s="1"/>
  <c r="AX26" i="4" s="1"/>
  <c r="AX27" i="4" s="1"/>
  <c r="AX28" i="4" s="1"/>
  <c r="AX29" i="4" s="1"/>
  <c r="AX30" i="4" s="1"/>
  <c r="AX31" i="4" s="1"/>
  <c r="AX32" i="4" s="1"/>
  <c r="AX33" i="4" s="1"/>
  <c r="AY3" i="4"/>
  <c r="AY4" i="4" s="1"/>
  <c r="AY5" i="4" s="1"/>
  <c r="AY6" i="4" s="1"/>
  <c r="AY7" i="4" s="1"/>
  <c r="AY8" i="4" s="1"/>
  <c r="AY9" i="4" s="1"/>
  <c r="AY10" i="4" s="1"/>
  <c r="AY11" i="4" s="1"/>
  <c r="AY12" i="4" s="1"/>
  <c r="AY13" i="4" s="1"/>
  <c r="AY14" i="4" s="1"/>
  <c r="AY15" i="4" s="1"/>
  <c r="AY16" i="4" s="1"/>
  <c r="AY17" i="4" s="1"/>
  <c r="AY18" i="4" s="1"/>
  <c r="AY19" i="4" s="1"/>
  <c r="AY20" i="4" s="1"/>
  <c r="AY21" i="4" s="1"/>
  <c r="AY22" i="4" s="1"/>
  <c r="AY23" i="4" s="1"/>
  <c r="AY24" i="4" s="1"/>
  <c r="AY25" i="4" s="1"/>
  <c r="AY26" i="4" s="1"/>
  <c r="AY27" i="4" s="1"/>
  <c r="AY28" i="4" s="1"/>
  <c r="AY29" i="4" s="1"/>
  <c r="AY30" i="4" s="1"/>
  <c r="AY31" i="4" s="1"/>
  <c r="AY32" i="4" s="1"/>
  <c r="AY33" i="4" s="1"/>
  <c r="AQ3" i="4"/>
  <c r="AQ4" i="4" s="1"/>
  <c r="AQ5" i="4" s="1"/>
  <c r="AQ6" i="4" s="1"/>
  <c r="AQ7" i="4" s="1"/>
  <c r="AQ8" i="4" s="1"/>
  <c r="AQ9" i="4" s="1"/>
  <c r="AQ10" i="4" s="1"/>
  <c r="AQ11" i="4" s="1"/>
  <c r="AQ12" i="4" s="1"/>
  <c r="AQ13" i="4" s="1"/>
  <c r="AQ14" i="4" s="1"/>
  <c r="AQ15" i="4" s="1"/>
  <c r="AQ16" i="4" s="1"/>
  <c r="AQ17" i="4" s="1"/>
  <c r="AQ18" i="4" s="1"/>
  <c r="AQ19" i="4" s="1"/>
  <c r="AQ20" i="4" s="1"/>
  <c r="AQ21" i="4" s="1"/>
  <c r="AQ22" i="4" s="1"/>
  <c r="AQ23" i="4" s="1"/>
  <c r="AQ24" i="4" s="1"/>
  <c r="AQ25" i="4" s="1"/>
  <c r="AQ26" i="4" s="1"/>
  <c r="AQ27" i="4" s="1"/>
  <c r="AQ28" i="4" s="1"/>
  <c r="AQ29" i="4" s="1"/>
  <c r="AQ30" i="4" s="1"/>
  <c r="AQ31" i="4" s="1"/>
  <c r="AQ32" i="4" s="1"/>
  <c r="AQ33" i="4" s="1"/>
  <c r="AR3" i="4"/>
  <c r="AR4" i="4" s="1"/>
  <c r="AR5" i="4" s="1"/>
  <c r="AR6" i="4" s="1"/>
  <c r="AR7" i="4" s="1"/>
  <c r="AR8" i="4" s="1"/>
  <c r="AR9" i="4" s="1"/>
  <c r="AR10" i="4" s="1"/>
  <c r="AR11" i="4" s="1"/>
  <c r="AR12" i="4" s="1"/>
  <c r="AR13" i="4" s="1"/>
  <c r="AR14" i="4" s="1"/>
  <c r="AR15" i="4" s="1"/>
  <c r="AR16" i="4" s="1"/>
  <c r="AR17" i="4" s="1"/>
  <c r="AR18" i="4" s="1"/>
  <c r="AR19" i="4" s="1"/>
  <c r="AR20" i="4" s="1"/>
  <c r="AR21" i="4" s="1"/>
  <c r="AR22" i="4" s="1"/>
  <c r="AR23" i="4" s="1"/>
  <c r="AR24" i="4" s="1"/>
  <c r="AR25" i="4" s="1"/>
  <c r="AR26" i="4" s="1"/>
  <c r="AR27" i="4" s="1"/>
  <c r="AR28" i="4" s="1"/>
  <c r="AR29" i="4" s="1"/>
  <c r="AR30" i="4" s="1"/>
  <c r="AR31" i="4" s="1"/>
  <c r="AR32" i="4" s="1"/>
  <c r="AR33" i="4" s="1"/>
  <c r="V3" i="4"/>
  <c r="V4" i="4" s="1"/>
  <c r="V5" i="4" s="1"/>
  <c r="V6" i="4" s="1"/>
  <c r="V7" i="4" s="1"/>
  <c r="V8" i="4" s="1"/>
  <c r="V9" i="4" s="1"/>
  <c r="V10" i="4" s="1"/>
  <c r="V11" i="4" s="1"/>
  <c r="V12" i="4" s="1"/>
  <c r="V13" i="4" s="1"/>
  <c r="V14" i="4" s="1"/>
  <c r="V15" i="4" s="1"/>
  <c r="V16" i="4" s="1"/>
  <c r="V17" i="4" s="1"/>
  <c r="V18" i="4" s="1"/>
  <c r="V19" i="4" s="1"/>
  <c r="V20" i="4" s="1"/>
  <c r="V21" i="4" s="1"/>
  <c r="V22" i="4" s="1"/>
  <c r="V23" i="4" s="1"/>
  <c r="V24" i="4" s="1"/>
  <c r="V25" i="4" s="1"/>
  <c r="V26" i="4" s="1"/>
  <c r="V27" i="4" s="1"/>
  <c r="V28" i="4" s="1"/>
  <c r="V29" i="4" s="1"/>
  <c r="V30" i="4" s="1"/>
  <c r="V31" i="4" s="1"/>
  <c r="V32" i="4" s="1"/>
  <c r="V33" i="4" s="1"/>
  <c r="W3" i="4"/>
  <c r="W4" i="4" s="1"/>
  <c r="W5" i="4" s="1"/>
  <c r="W6" i="4" s="1"/>
  <c r="W7" i="4" s="1"/>
  <c r="W8" i="4" s="1"/>
  <c r="W9" i="4" s="1"/>
  <c r="W10" i="4" s="1"/>
  <c r="W11" i="4" s="1"/>
  <c r="W12" i="4" s="1"/>
  <c r="W13" i="4" s="1"/>
  <c r="W14" i="4" s="1"/>
  <c r="W15" i="4" s="1"/>
  <c r="W16" i="4" s="1"/>
  <c r="W17" i="4" s="1"/>
  <c r="W18" i="4" s="1"/>
  <c r="W19" i="4" s="1"/>
  <c r="W20" i="4" s="1"/>
  <c r="W21" i="4" s="1"/>
  <c r="W22" i="4" s="1"/>
  <c r="W23" i="4" s="1"/>
  <c r="W24" i="4" s="1"/>
  <c r="W25" i="4" s="1"/>
  <c r="W26" i="4" s="1"/>
  <c r="W27" i="4" s="1"/>
  <c r="W28" i="4" s="1"/>
  <c r="W29" i="4" s="1"/>
  <c r="W30" i="4" s="1"/>
  <c r="W31" i="4" s="1"/>
  <c r="W32" i="4" s="1"/>
  <c r="W33" i="4" s="1"/>
  <c r="BZ3" i="4"/>
  <c r="BZ4" i="4" s="1"/>
  <c r="BZ5" i="4" s="1"/>
  <c r="BZ6" i="4" s="1"/>
  <c r="BZ7" i="4" s="1"/>
  <c r="BZ8" i="4" s="1"/>
  <c r="BZ9" i="4" s="1"/>
  <c r="BZ10" i="4" s="1"/>
  <c r="BZ11" i="4" s="1"/>
  <c r="BZ12" i="4" s="1"/>
  <c r="BZ13" i="4" s="1"/>
  <c r="BZ14" i="4" s="1"/>
  <c r="BZ15" i="4" s="1"/>
  <c r="BZ16" i="4" s="1"/>
  <c r="BZ17" i="4" s="1"/>
  <c r="BZ18" i="4" s="1"/>
  <c r="BZ19" i="4" s="1"/>
  <c r="BZ20" i="4" s="1"/>
  <c r="BZ21" i="4" s="1"/>
  <c r="BZ22" i="4" s="1"/>
  <c r="BZ23" i="4" s="1"/>
  <c r="BZ24" i="4" s="1"/>
  <c r="BZ25" i="4" s="1"/>
  <c r="BZ26" i="4" s="1"/>
  <c r="BZ27" i="4" s="1"/>
  <c r="BZ28" i="4" s="1"/>
  <c r="BZ29" i="4" s="1"/>
  <c r="BZ30" i="4" s="1"/>
  <c r="BZ31" i="4" s="1"/>
  <c r="BZ32" i="4" s="1"/>
  <c r="BZ33" i="4" s="1"/>
  <c r="CA3" i="4"/>
  <c r="CA4" i="4" s="1"/>
  <c r="CA5" i="4" s="1"/>
  <c r="CA6" i="4" s="1"/>
  <c r="CA7" i="4" s="1"/>
  <c r="CA8" i="4" s="1"/>
  <c r="CA9" i="4" s="1"/>
  <c r="CA10" i="4" s="1"/>
  <c r="CA11" i="4" s="1"/>
  <c r="CA12" i="4" s="1"/>
  <c r="CA13" i="4" s="1"/>
  <c r="CA14" i="4" s="1"/>
  <c r="CA15" i="4" s="1"/>
  <c r="CA16" i="4" s="1"/>
  <c r="CA17" i="4" s="1"/>
  <c r="CA18" i="4" s="1"/>
  <c r="CA19" i="4" s="1"/>
  <c r="CA20" i="4" s="1"/>
  <c r="CA21" i="4" s="1"/>
  <c r="CA22" i="4" s="1"/>
  <c r="CA23" i="4" s="1"/>
  <c r="CA24" i="4" s="1"/>
  <c r="CA25" i="4" s="1"/>
  <c r="CA26" i="4" s="1"/>
  <c r="CA27" i="4" s="1"/>
  <c r="CA28" i="4" s="1"/>
  <c r="CA29" i="4" s="1"/>
  <c r="CA30" i="4" s="1"/>
  <c r="CA31" i="4" s="1"/>
  <c r="CA32" i="4" s="1"/>
  <c r="CA33" i="4" s="1"/>
  <c r="AC3" i="4"/>
  <c r="AC4" i="4" s="1"/>
  <c r="AC5" i="4" s="1"/>
  <c r="AC6" i="4" s="1"/>
  <c r="AC7" i="4" s="1"/>
  <c r="AC8" i="4" s="1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2" i="4" s="1"/>
  <c r="AC23" i="4" s="1"/>
  <c r="AC24" i="4" s="1"/>
  <c r="AC25" i="4" s="1"/>
  <c r="AC26" i="4" s="1"/>
  <c r="AC27" i="4" s="1"/>
  <c r="AC28" i="4" s="1"/>
  <c r="AC29" i="4" s="1"/>
  <c r="AC30" i="4" s="1"/>
  <c r="AC31" i="4" s="1"/>
  <c r="AC32" i="4" s="1"/>
  <c r="AC33" i="4" s="1"/>
  <c r="AD3" i="4"/>
  <c r="AD4" i="4" s="1"/>
  <c r="AD5" i="4" s="1"/>
  <c r="AD6" i="4" s="1"/>
  <c r="AD7" i="4" s="1"/>
  <c r="AD8" i="4" s="1"/>
  <c r="AD9" i="4" s="1"/>
  <c r="AD10" i="4" s="1"/>
  <c r="AD11" i="4" s="1"/>
  <c r="AD12" i="4" s="1"/>
  <c r="AD13" i="4" s="1"/>
  <c r="AD14" i="4" s="1"/>
  <c r="AD15" i="4" s="1"/>
  <c r="AD16" i="4" s="1"/>
  <c r="AD17" i="4" s="1"/>
  <c r="AD18" i="4" s="1"/>
  <c r="AD19" i="4" s="1"/>
  <c r="AD20" i="4" s="1"/>
  <c r="AD21" i="4" s="1"/>
  <c r="AD22" i="4" s="1"/>
  <c r="AD23" i="4" s="1"/>
  <c r="AD24" i="4" s="1"/>
  <c r="AD25" i="4" s="1"/>
  <c r="AD26" i="4" s="1"/>
  <c r="AD27" i="4" s="1"/>
  <c r="AD28" i="4" s="1"/>
  <c r="AD29" i="4" s="1"/>
  <c r="AD30" i="4" s="1"/>
  <c r="AD31" i="4" s="1"/>
  <c r="AD32" i="4" s="1"/>
  <c r="AD33" i="4" s="1"/>
  <c r="BS3" i="4"/>
  <c r="BS4" i="4" s="1"/>
  <c r="BS5" i="4" s="1"/>
  <c r="BS6" i="4" s="1"/>
  <c r="BS7" i="4" s="1"/>
  <c r="BS8" i="4" s="1"/>
  <c r="BS9" i="4" s="1"/>
  <c r="BS10" i="4" s="1"/>
  <c r="BS11" i="4" s="1"/>
  <c r="BS12" i="4" s="1"/>
  <c r="BS13" i="4" s="1"/>
  <c r="BS14" i="4" s="1"/>
  <c r="BS15" i="4" s="1"/>
  <c r="BS16" i="4" s="1"/>
  <c r="BS17" i="4" s="1"/>
  <c r="BS18" i="4" s="1"/>
  <c r="BS19" i="4" s="1"/>
  <c r="BS20" i="4" s="1"/>
  <c r="BS21" i="4" s="1"/>
  <c r="BS22" i="4" s="1"/>
  <c r="BS23" i="4" s="1"/>
  <c r="BS24" i="4" s="1"/>
  <c r="BS25" i="4" s="1"/>
  <c r="BS26" i="4" s="1"/>
  <c r="BS27" i="4" s="1"/>
  <c r="BS28" i="4" s="1"/>
  <c r="BS29" i="4" s="1"/>
  <c r="BS30" i="4" s="1"/>
  <c r="BS31" i="4" s="1"/>
  <c r="BS32" i="4" s="1"/>
  <c r="BS33" i="4" s="1"/>
  <c r="BT3" i="4"/>
  <c r="BT4" i="4" s="1"/>
  <c r="BT5" i="4" s="1"/>
  <c r="BT6" i="4" s="1"/>
  <c r="BT7" i="4" s="1"/>
  <c r="BT8" i="4" s="1"/>
  <c r="BT9" i="4" s="1"/>
  <c r="BT10" i="4" s="1"/>
  <c r="BT11" i="4" s="1"/>
  <c r="BT12" i="4" s="1"/>
  <c r="BT13" i="4" s="1"/>
  <c r="BT14" i="4" s="1"/>
  <c r="BT15" i="4" s="1"/>
  <c r="BT16" i="4" s="1"/>
  <c r="BT17" i="4" s="1"/>
  <c r="BT18" i="4" s="1"/>
  <c r="BT19" i="4" s="1"/>
  <c r="BT20" i="4" s="1"/>
  <c r="BT21" i="4" s="1"/>
  <c r="BT22" i="4" s="1"/>
  <c r="BT23" i="4" s="1"/>
  <c r="BT24" i="4" s="1"/>
  <c r="BT25" i="4" s="1"/>
  <c r="BT26" i="4" s="1"/>
  <c r="BT27" i="4" s="1"/>
  <c r="BT28" i="4" s="1"/>
  <c r="BT29" i="4" s="1"/>
  <c r="BT30" i="4" s="1"/>
  <c r="BT31" i="4" s="1"/>
  <c r="BT32" i="4" s="1"/>
  <c r="BT33" i="4" s="1"/>
  <c r="BE3" i="4"/>
  <c r="BE4" i="4" s="1"/>
  <c r="BE5" i="4" s="1"/>
  <c r="BE6" i="4" s="1"/>
  <c r="BE7" i="4" s="1"/>
  <c r="BE8" i="4" s="1"/>
  <c r="BE9" i="4" s="1"/>
  <c r="BE10" i="4" s="1"/>
  <c r="BE11" i="4" s="1"/>
  <c r="BE12" i="4" s="1"/>
  <c r="BE13" i="4" s="1"/>
  <c r="BE14" i="4" s="1"/>
  <c r="BE15" i="4" s="1"/>
  <c r="BE16" i="4" s="1"/>
  <c r="BE17" i="4" s="1"/>
  <c r="BE18" i="4" s="1"/>
  <c r="BE19" i="4" s="1"/>
  <c r="BE20" i="4" s="1"/>
  <c r="BE21" i="4" s="1"/>
  <c r="BE22" i="4" s="1"/>
  <c r="BE23" i="4" s="1"/>
  <c r="BE24" i="4" s="1"/>
  <c r="BE25" i="4" s="1"/>
  <c r="BE26" i="4" s="1"/>
  <c r="BE27" i="4" s="1"/>
  <c r="BE28" i="4" s="1"/>
  <c r="BE29" i="4" s="1"/>
  <c r="BE30" i="4" s="1"/>
  <c r="BE31" i="4" s="1"/>
  <c r="BE32" i="4" s="1"/>
  <c r="BE33" i="4" s="1"/>
  <c r="BF3" i="4"/>
  <c r="BF4" i="4" s="1"/>
  <c r="BF5" i="4" s="1"/>
  <c r="BF6" i="4" s="1"/>
  <c r="BF7" i="4" s="1"/>
  <c r="BF8" i="4" s="1"/>
  <c r="BF9" i="4" s="1"/>
  <c r="BF10" i="4" s="1"/>
  <c r="BF11" i="4" s="1"/>
  <c r="BF12" i="4" s="1"/>
  <c r="BF13" i="4" s="1"/>
  <c r="BF14" i="4" s="1"/>
  <c r="BF15" i="4" s="1"/>
  <c r="BF16" i="4" s="1"/>
  <c r="BF17" i="4" s="1"/>
  <c r="BF18" i="4" s="1"/>
  <c r="BF19" i="4" s="1"/>
  <c r="BF20" i="4" s="1"/>
  <c r="BF21" i="4" s="1"/>
  <c r="BF22" i="4" s="1"/>
  <c r="BF23" i="4" s="1"/>
  <c r="BF24" i="4" s="1"/>
  <c r="BF25" i="4" s="1"/>
  <c r="BF26" i="4" s="1"/>
  <c r="BF27" i="4" s="1"/>
  <c r="BF28" i="4" s="1"/>
  <c r="BF29" i="4" s="1"/>
  <c r="BF30" i="4" s="1"/>
  <c r="BF31" i="4" s="1"/>
  <c r="BF32" i="4" s="1"/>
  <c r="BF33" i="4" s="1"/>
  <c r="A95" i="1"/>
  <c r="A92" i="1"/>
  <c r="A97" i="1"/>
  <c r="B6" i="5"/>
  <c r="O5" i="2"/>
  <c r="O6" i="2" s="1"/>
  <c r="C4" i="4"/>
  <c r="C3" i="2"/>
  <c r="P3" i="2"/>
  <c r="P4" i="2" s="1"/>
  <c r="P5" i="2" s="1"/>
  <c r="P6" i="2" s="1"/>
  <c r="B4" i="2"/>
  <c r="C4" i="2" s="1"/>
  <c r="E4" i="4"/>
  <c r="D90" i="1"/>
  <c r="V4" i="3"/>
  <c r="Y4" i="3" s="1"/>
  <c r="A96" i="1"/>
  <c r="C3" i="4"/>
  <c r="A94" i="1"/>
  <c r="E3" i="4"/>
  <c r="A90" i="1"/>
  <c r="W3" i="3"/>
  <c r="W4" i="3" s="1"/>
  <c r="W5" i="3" s="1"/>
  <c r="A7" i="5"/>
  <c r="D7" i="5" s="1"/>
  <c r="AM4" i="3"/>
  <c r="AJ5" i="3"/>
  <c r="AJ6" i="3" s="1"/>
  <c r="AK3" i="3"/>
  <c r="AK4" i="3" s="1"/>
  <c r="AK5" i="3" s="1"/>
  <c r="AK6" i="3" s="1"/>
  <c r="AK7" i="3" s="1"/>
  <c r="AM3" i="3"/>
  <c r="R3" i="2"/>
  <c r="E5" i="5"/>
  <c r="AJ3" i="2"/>
  <c r="AK3" i="2"/>
  <c r="V3" i="2"/>
  <c r="W3" i="2"/>
  <c r="H3" i="3"/>
  <c r="I3" i="3"/>
  <c r="AC3" i="2"/>
  <c r="AD3" i="2"/>
  <c r="A4" i="4"/>
  <c r="D3" i="4"/>
  <c r="O3" i="3"/>
  <c r="P3" i="3"/>
  <c r="AC3" i="3"/>
  <c r="AD3" i="3"/>
  <c r="AD4" i="3" s="1"/>
  <c r="AD5" i="3" s="1"/>
  <c r="H3" i="2"/>
  <c r="I3" i="2"/>
  <c r="A4" i="3"/>
  <c r="D3" i="3"/>
  <c r="C6" i="5"/>
  <c r="E6" i="5"/>
  <c r="B7" i="5"/>
  <c r="A5" i="2"/>
  <c r="D4" i="2"/>
  <c r="B6" i="3"/>
  <c r="B7" i="4"/>
  <c r="E5" i="16" l="1"/>
  <c r="E5" i="9"/>
  <c r="C5" i="14"/>
  <c r="AT4" i="4"/>
  <c r="C5" i="9"/>
  <c r="C5" i="6"/>
  <c r="E5" i="6"/>
  <c r="E5" i="14"/>
  <c r="C5" i="7"/>
  <c r="C5" i="11"/>
  <c r="C5" i="15"/>
  <c r="E5" i="7"/>
  <c r="E5" i="11"/>
  <c r="E5" i="15"/>
  <c r="C5" i="8"/>
  <c r="R4" i="4"/>
  <c r="E5" i="8"/>
  <c r="C5" i="16"/>
  <c r="R3" i="4"/>
  <c r="D6" i="16"/>
  <c r="A7" i="16"/>
  <c r="E6" i="16"/>
  <c r="C6" i="16"/>
  <c r="B7" i="16"/>
  <c r="B7" i="15"/>
  <c r="E6" i="15"/>
  <c r="C6" i="15"/>
  <c r="A7" i="15"/>
  <c r="D6" i="15"/>
  <c r="C6" i="14"/>
  <c r="E6" i="14"/>
  <c r="B7" i="14"/>
  <c r="D6" i="14"/>
  <c r="A7" i="14"/>
  <c r="B7" i="13"/>
  <c r="E6" i="13"/>
  <c r="C6" i="13"/>
  <c r="D6" i="13"/>
  <c r="A7" i="13"/>
  <c r="D6" i="12"/>
  <c r="A7" i="12"/>
  <c r="C6" i="12"/>
  <c r="B7" i="12"/>
  <c r="E6" i="12"/>
  <c r="B7" i="11"/>
  <c r="E6" i="11"/>
  <c r="C6" i="11"/>
  <c r="D6" i="11"/>
  <c r="A7" i="11"/>
  <c r="D6" i="10"/>
  <c r="A7" i="10"/>
  <c r="B7" i="10"/>
  <c r="C6" i="10"/>
  <c r="E6" i="10"/>
  <c r="B7" i="9"/>
  <c r="E6" i="9"/>
  <c r="C6" i="9"/>
  <c r="D6" i="9"/>
  <c r="A7" i="9"/>
  <c r="A7" i="8"/>
  <c r="D6" i="8"/>
  <c r="B7" i="8"/>
  <c r="E6" i="8"/>
  <c r="C6" i="8"/>
  <c r="B7" i="7"/>
  <c r="C6" i="7"/>
  <c r="E6" i="7"/>
  <c r="A7" i="7"/>
  <c r="D6" i="7"/>
  <c r="B7" i="6"/>
  <c r="C6" i="6"/>
  <c r="E6" i="6"/>
  <c r="A7" i="6"/>
  <c r="D6" i="6"/>
  <c r="AT3" i="4"/>
  <c r="R5" i="2"/>
  <c r="V5" i="3"/>
  <c r="V6" i="3" s="1"/>
  <c r="AT5" i="4"/>
  <c r="E4" i="2"/>
  <c r="B5" i="2"/>
  <c r="E5" i="2" s="1"/>
  <c r="Z5" i="3"/>
  <c r="S4" i="2"/>
  <c r="AM5" i="3"/>
  <c r="E3" i="3"/>
  <c r="Q5" i="2"/>
  <c r="Z3" i="2"/>
  <c r="E6" i="4"/>
  <c r="C7" i="5"/>
  <c r="W6" i="3"/>
  <c r="W7" i="3" s="1"/>
  <c r="AL6" i="3"/>
  <c r="AL5" i="3"/>
  <c r="S5" i="2"/>
  <c r="X5" i="3"/>
  <c r="J3" i="2"/>
  <c r="AN6" i="3"/>
  <c r="A8" i="5"/>
  <c r="D8" i="5" s="1"/>
  <c r="AN4" i="3"/>
  <c r="AN5" i="3"/>
  <c r="Z4" i="3"/>
  <c r="S4" i="4"/>
  <c r="C5" i="3"/>
  <c r="C3" i="3"/>
  <c r="X3" i="3"/>
  <c r="C6" i="4"/>
  <c r="E5" i="3"/>
  <c r="AG3" i="3"/>
  <c r="Q4" i="4"/>
  <c r="Q3" i="2"/>
  <c r="E4" i="3"/>
  <c r="Q3" i="4"/>
  <c r="Q4" i="2"/>
  <c r="X4" i="3"/>
  <c r="S3" i="2"/>
  <c r="C4" i="3"/>
  <c r="C5" i="4"/>
  <c r="Z3" i="3"/>
  <c r="AN3" i="3"/>
  <c r="S3" i="4"/>
  <c r="AL3" i="3"/>
  <c r="AL4" i="3"/>
  <c r="E5" i="4"/>
  <c r="AG4" i="3"/>
  <c r="AE4" i="3"/>
  <c r="AE3" i="3"/>
  <c r="AU3" i="4"/>
  <c r="AS3" i="4"/>
  <c r="I4" i="3"/>
  <c r="J3" i="3"/>
  <c r="L3" i="3"/>
  <c r="AJ4" i="2"/>
  <c r="AM3" i="2"/>
  <c r="H4" i="3"/>
  <c r="K3" i="3"/>
  <c r="W4" i="2"/>
  <c r="X3" i="2"/>
  <c r="BU3" i="4"/>
  <c r="BW3" i="4"/>
  <c r="V4" i="2"/>
  <c r="Y3" i="2"/>
  <c r="BV3" i="4"/>
  <c r="AK4" i="2"/>
  <c r="AL3" i="2"/>
  <c r="AN3" i="2"/>
  <c r="I4" i="2"/>
  <c r="L3" i="2"/>
  <c r="AZ3" i="4"/>
  <c r="BB3" i="4"/>
  <c r="R3" i="3"/>
  <c r="O4" i="3"/>
  <c r="BH3" i="4"/>
  <c r="A5" i="4"/>
  <c r="D4" i="4"/>
  <c r="AE3" i="4"/>
  <c r="AG3" i="4"/>
  <c r="AC4" i="2"/>
  <c r="AF3" i="2"/>
  <c r="CC3" i="4"/>
  <c r="H4" i="2"/>
  <c r="K3" i="2"/>
  <c r="BA3" i="4"/>
  <c r="BN3" i="4"/>
  <c r="BP3" i="4"/>
  <c r="X3" i="4"/>
  <c r="Z3" i="4"/>
  <c r="AN3" i="4"/>
  <c r="AL3" i="4"/>
  <c r="J3" i="4"/>
  <c r="L3" i="4"/>
  <c r="BO3" i="4"/>
  <c r="Y3" i="4"/>
  <c r="AM3" i="4"/>
  <c r="K3" i="4"/>
  <c r="A5" i="3"/>
  <c r="D4" i="3"/>
  <c r="AC4" i="3"/>
  <c r="AF3" i="3"/>
  <c r="P4" i="3"/>
  <c r="Q3" i="3"/>
  <c r="S3" i="3"/>
  <c r="BI3" i="4"/>
  <c r="BG3" i="4"/>
  <c r="AF3" i="4"/>
  <c r="AE3" i="2"/>
  <c r="AG3" i="2"/>
  <c r="AD4" i="2"/>
  <c r="CD3" i="4"/>
  <c r="CB3" i="4"/>
  <c r="C7" i="4"/>
  <c r="E7" i="4"/>
  <c r="B8" i="4"/>
  <c r="AK8" i="3"/>
  <c r="AL7" i="3"/>
  <c r="AN7" i="3"/>
  <c r="P7" i="2"/>
  <c r="S6" i="2"/>
  <c r="Q6" i="2"/>
  <c r="R5" i="4"/>
  <c r="E7" i="5"/>
  <c r="B8" i="5"/>
  <c r="E6" i="3"/>
  <c r="C6" i="3"/>
  <c r="B7" i="3"/>
  <c r="AM6" i="3"/>
  <c r="AJ7" i="3"/>
  <c r="AD6" i="3"/>
  <c r="AG5" i="3"/>
  <c r="AE5" i="3"/>
  <c r="O7" i="2"/>
  <c r="R6" i="2"/>
  <c r="A6" i="2"/>
  <c r="D5" i="2"/>
  <c r="Q5" i="4"/>
  <c r="S5" i="4"/>
  <c r="C5" i="2" l="1"/>
  <c r="B6" i="2"/>
  <c r="A8" i="16"/>
  <c r="D7" i="16"/>
  <c r="B8" i="16"/>
  <c r="E7" i="16"/>
  <c r="C7" i="16"/>
  <c r="E7" i="15"/>
  <c r="C7" i="15"/>
  <c r="B8" i="15"/>
  <c r="D7" i="15"/>
  <c r="A8" i="15"/>
  <c r="E7" i="14"/>
  <c r="B8" i="14"/>
  <c r="C7" i="14"/>
  <c r="A8" i="14"/>
  <c r="D7" i="14"/>
  <c r="D7" i="13"/>
  <c r="A8" i="13"/>
  <c r="B8" i="13"/>
  <c r="E7" i="13"/>
  <c r="C7" i="13"/>
  <c r="A8" i="12"/>
  <c r="D7" i="12"/>
  <c r="B8" i="12"/>
  <c r="E7" i="12"/>
  <c r="C7" i="12"/>
  <c r="E7" i="11"/>
  <c r="C7" i="11"/>
  <c r="B8" i="11"/>
  <c r="D7" i="11"/>
  <c r="A8" i="11"/>
  <c r="E7" i="10"/>
  <c r="C7" i="10"/>
  <c r="B8" i="10"/>
  <c r="D7" i="10"/>
  <c r="A8" i="10"/>
  <c r="E7" i="9"/>
  <c r="C7" i="9"/>
  <c r="B8" i="9"/>
  <c r="A8" i="9"/>
  <c r="D7" i="9"/>
  <c r="D7" i="8"/>
  <c r="A8" i="8"/>
  <c r="E7" i="8"/>
  <c r="C7" i="8"/>
  <c r="B8" i="8"/>
  <c r="D7" i="7"/>
  <c r="A8" i="7"/>
  <c r="E7" i="7"/>
  <c r="C7" i="7"/>
  <c r="B8" i="7"/>
  <c r="D7" i="6"/>
  <c r="A8" i="6"/>
  <c r="C7" i="6"/>
  <c r="B8" i="6"/>
  <c r="E7" i="6"/>
  <c r="Y5" i="3"/>
  <c r="AT6" i="4"/>
  <c r="X6" i="3"/>
  <c r="Z6" i="3"/>
  <c r="A9" i="5"/>
  <c r="A10" i="5" s="1"/>
  <c r="V5" i="2"/>
  <c r="Y4" i="2"/>
  <c r="I5" i="3"/>
  <c r="L4" i="3"/>
  <c r="J4" i="3"/>
  <c r="BW4" i="4"/>
  <c r="BU4" i="4"/>
  <c r="W5" i="2"/>
  <c r="X4" i="2"/>
  <c r="Z4" i="2"/>
  <c r="AM4" i="2"/>
  <c r="AJ5" i="2"/>
  <c r="AS4" i="4"/>
  <c r="AU4" i="4"/>
  <c r="AK5" i="2"/>
  <c r="AL4" i="2"/>
  <c r="AN4" i="2"/>
  <c r="BV4" i="4"/>
  <c r="K4" i="3"/>
  <c r="H5" i="3"/>
  <c r="BI4" i="4"/>
  <c r="BG4" i="4"/>
  <c r="BO4" i="4"/>
  <c r="L4" i="4"/>
  <c r="J4" i="4"/>
  <c r="BH4" i="4"/>
  <c r="P5" i="3"/>
  <c r="Q4" i="3"/>
  <c r="S4" i="3"/>
  <c r="A6" i="3"/>
  <c r="D5" i="3"/>
  <c r="AM4" i="4"/>
  <c r="BN4" i="4"/>
  <c r="BP4" i="4"/>
  <c r="H5" i="2"/>
  <c r="K4" i="2"/>
  <c r="AC5" i="2"/>
  <c r="AF4" i="2"/>
  <c r="O5" i="3"/>
  <c r="R4" i="3"/>
  <c r="CB4" i="4"/>
  <c r="CD4" i="4"/>
  <c r="K4" i="4"/>
  <c r="Y4" i="4"/>
  <c r="Z4" i="4"/>
  <c r="X4" i="4"/>
  <c r="CC4" i="4"/>
  <c r="AE4" i="4"/>
  <c r="AG4" i="4"/>
  <c r="A6" i="4"/>
  <c r="D5" i="4"/>
  <c r="AG4" i="2"/>
  <c r="AD5" i="2"/>
  <c r="AE4" i="2"/>
  <c r="AF4" i="4"/>
  <c r="AF4" i="3"/>
  <c r="AC5" i="3"/>
  <c r="AL4" i="4"/>
  <c r="AN4" i="4"/>
  <c r="BA4" i="4"/>
  <c r="AZ4" i="4"/>
  <c r="BB4" i="4"/>
  <c r="I5" i="2"/>
  <c r="J4" i="2"/>
  <c r="L4" i="2"/>
  <c r="Y6" i="3"/>
  <c r="V7" i="3"/>
  <c r="Q6" i="4"/>
  <c r="S6" i="4"/>
  <c r="O8" i="2"/>
  <c r="R7" i="2"/>
  <c r="C7" i="3"/>
  <c r="E7" i="3"/>
  <c r="B8" i="3"/>
  <c r="R6" i="4"/>
  <c r="Q7" i="2"/>
  <c r="P8" i="2"/>
  <c r="S7" i="2"/>
  <c r="AK9" i="3"/>
  <c r="AN8" i="3"/>
  <c r="AL8" i="3"/>
  <c r="C8" i="4"/>
  <c r="E8" i="4"/>
  <c r="B9" i="4"/>
  <c r="B9" i="5"/>
  <c r="C8" i="5"/>
  <c r="E8" i="5"/>
  <c r="D6" i="2"/>
  <c r="A7" i="2"/>
  <c r="AE6" i="3"/>
  <c r="AD7" i="3"/>
  <c r="AG6" i="3"/>
  <c r="AJ8" i="3"/>
  <c r="AM7" i="3"/>
  <c r="X7" i="3"/>
  <c r="W8" i="3"/>
  <c r="Z7" i="3"/>
  <c r="C6" i="2"/>
  <c r="B7" i="2"/>
  <c r="E6" i="2"/>
  <c r="D8" i="16" l="1"/>
  <c r="A9" i="16"/>
  <c r="B9" i="16"/>
  <c r="C8" i="16"/>
  <c r="E8" i="16"/>
  <c r="B9" i="15"/>
  <c r="E8" i="15"/>
  <c r="C8" i="15"/>
  <c r="A9" i="15"/>
  <c r="D8" i="15"/>
  <c r="C8" i="14"/>
  <c r="B9" i="14"/>
  <c r="E8" i="14"/>
  <c r="A9" i="14"/>
  <c r="D8" i="14"/>
  <c r="B9" i="13"/>
  <c r="E8" i="13"/>
  <c r="C8" i="13"/>
  <c r="A9" i="13"/>
  <c r="D8" i="13"/>
  <c r="D8" i="12"/>
  <c r="A9" i="12"/>
  <c r="B9" i="12"/>
  <c r="E8" i="12"/>
  <c r="C8" i="12"/>
  <c r="B9" i="11"/>
  <c r="E8" i="11"/>
  <c r="C8" i="11"/>
  <c r="A9" i="11"/>
  <c r="D8" i="11"/>
  <c r="A9" i="10"/>
  <c r="D8" i="10"/>
  <c r="B9" i="10"/>
  <c r="E8" i="10"/>
  <c r="C8" i="10"/>
  <c r="A9" i="9"/>
  <c r="D8" i="9"/>
  <c r="B9" i="9"/>
  <c r="E8" i="9"/>
  <c r="C8" i="9"/>
  <c r="B9" i="8"/>
  <c r="E8" i="8"/>
  <c r="C8" i="8"/>
  <c r="D8" i="8"/>
  <c r="A9" i="8"/>
  <c r="D8" i="7"/>
  <c r="A9" i="7"/>
  <c r="B9" i="7"/>
  <c r="E8" i="7"/>
  <c r="C8" i="7"/>
  <c r="B9" i="6"/>
  <c r="E8" i="6"/>
  <c r="C8" i="6"/>
  <c r="A9" i="6"/>
  <c r="D8" i="6"/>
  <c r="D9" i="5"/>
  <c r="BV5" i="4"/>
  <c r="AS5" i="4"/>
  <c r="AU5" i="4"/>
  <c r="BU5" i="4"/>
  <c r="BW5" i="4"/>
  <c r="L5" i="3"/>
  <c r="J5" i="3"/>
  <c r="I6" i="3"/>
  <c r="H6" i="3"/>
  <c r="K5" i="3"/>
  <c r="AK6" i="2"/>
  <c r="AL5" i="2"/>
  <c r="AN5" i="2"/>
  <c r="AJ6" i="2"/>
  <c r="AM5" i="2"/>
  <c r="Z5" i="2"/>
  <c r="X5" i="2"/>
  <c r="W6" i="2"/>
  <c r="Y5" i="2"/>
  <c r="V6" i="2"/>
  <c r="BB5" i="4"/>
  <c r="AZ5" i="4"/>
  <c r="AE5" i="4"/>
  <c r="AG5" i="4"/>
  <c r="Y5" i="4"/>
  <c r="BP5" i="4"/>
  <c r="BN5" i="4"/>
  <c r="J5" i="2"/>
  <c r="I6" i="2"/>
  <c r="L5" i="2"/>
  <c r="AL5" i="4"/>
  <c r="AN5" i="4"/>
  <c r="AF5" i="4"/>
  <c r="X5" i="4"/>
  <c r="Z5" i="4"/>
  <c r="CD5" i="4"/>
  <c r="CB5" i="4"/>
  <c r="AF5" i="2"/>
  <c r="AC6" i="2"/>
  <c r="P6" i="3"/>
  <c r="S5" i="3"/>
  <c r="Q5" i="3"/>
  <c r="L5" i="4"/>
  <c r="J5" i="4"/>
  <c r="BG5" i="4"/>
  <c r="BI5" i="4"/>
  <c r="BA5" i="4"/>
  <c r="AC6" i="3"/>
  <c r="AF5" i="3"/>
  <c r="A7" i="4"/>
  <c r="D6" i="4"/>
  <c r="K5" i="4"/>
  <c r="A7" i="3"/>
  <c r="D6" i="3"/>
  <c r="BH5" i="4"/>
  <c r="AG5" i="2"/>
  <c r="AD6" i="2"/>
  <c r="AE5" i="2"/>
  <c r="CC5" i="4"/>
  <c r="R5" i="3"/>
  <c r="O6" i="3"/>
  <c r="H6" i="2"/>
  <c r="K5" i="2"/>
  <c r="AM5" i="4"/>
  <c r="BO5" i="4"/>
  <c r="E7" i="2"/>
  <c r="C7" i="2"/>
  <c r="B8" i="2"/>
  <c r="AM8" i="3"/>
  <c r="AJ9" i="3"/>
  <c r="A8" i="2"/>
  <c r="D7" i="2"/>
  <c r="S8" i="2"/>
  <c r="P9" i="2"/>
  <c r="Q8" i="2"/>
  <c r="R8" i="2"/>
  <c r="O9" i="2"/>
  <c r="Z8" i="3"/>
  <c r="X8" i="3"/>
  <c r="W9" i="3"/>
  <c r="AL9" i="3"/>
  <c r="AK10" i="3"/>
  <c r="AN9" i="3"/>
  <c r="A11" i="5"/>
  <c r="D10" i="5"/>
  <c r="R7" i="4"/>
  <c r="E8" i="3"/>
  <c r="C8" i="3"/>
  <c r="B9" i="3"/>
  <c r="V8" i="3"/>
  <c r="Y7" i="3"/>
  <c r="C9" i="4"/>
  <c r="B10" i="4"/>
  <c r="E9" i="4"/>
  <c r="AG7" i="3"/>
  <c r="AE7" i="3"/>
  <c r="AD8" i="3"/>
  <c r="C9" i="5"/>
  <c r="B10" i="5"/>
  <c r="E9" i="5"/>
  <c r="Q7" i="4"/>
  <c r="S7" i="4"/>
  <c r="A10" i="16" l="1"/>
  <c r="D9" i="16"/>
  <c r="E9" i="16"/>
  <c r="C9" i="16"/>
  <c r="B10" i="16"/>
  <c r="B10" i="15"/>
  <c r="E9" i="15"/>
  <c r="C9" i="15"/>
  <c r="A10" i="15"/>
  <c r="D9" i="15"/>
  <c r="A10" i="14"/>
  <c r="D9" i="14"/>
  <c r="B10" i="14"/>
  <c r="E9" i="14"/>
  <c r="C9" i="14"/>
  <c r="A10" i="13"/>
  <c r="D9" i="13"/>
  <c r="B10" i="13"/>
  <c r="E9" i="13"/>
  <c r="C9" i="13"/>
  <c r="C9" i="12"/>
  <c r="B10" i="12"/>
  <c r="E9" i="12"/>
  <c r="A10" i="12"/>
  <c r="D9" i="12"/>
  <c r="B10" i="11"/>
  <c r="E9" i="11"/>
  <c r="C9" i="11"/>
  <c r="A10" i="11"/>
  <c r="D9" i="11"/>
  <c r="B10" i="10"/>
  <c r="E9" i="10"/>
  <c r="C9" i="10"/>
  <c r="A10" i="10"/>
  <c r="D9" i="10"/>
  <c r="A10" i="9"/>
  <c r="D9" i="9"/>
  <c r="B10" i="9"/>
  <c r="E9" i="9"/>
  <c r="C9" i="9"/>
  <c r="E9" i="8"/>
  <c r="C9" i="8"/>
  <c r="B10" i="8"/>
  <c r="D9" i="8"/>
  <c r="A10" i="8"/>
  <c r="B10" i="7"/>
  <c r="E9" i="7"/>
  <c r="C9" i="7"/>
  <c r="A10" i="7"/>
  <c r="D9" i="7"/>
  <c r="A10" i="6"/>
  <c r="D9" i="6"/>
  <c r="B10" i="6"/>
  <c r="E9" i="6"/>
  <c r="C9" i="6"/>
  <c r="AT7" i="4"/>
  <c r="AN6" i="2"/>
  <c r="AL6" i="2"/>
  <c r="AK7" i="2"/>
  <c r="Z6" i="2"/>
  <c r="X6" i="2"/>
  <c r="W7" i="2"/>
  <c r="AJ7" i="2"/>
  <c r="AM6" i="2"/>
  <c r="AS6" i="4"/>
  <c r="AU6" i="4"/>
  <c r="H7" i="3"/>
  <c r="K6" i="3"/>
  <c r="BU6" i="4"/>
  <c r="BW6" i="4"/>
  <c r="BV6" i="4"/>
  <c r="Y6" i="2"/>
  <c r="V7" i="2"/>
  <c r="J6" i="3"/>
  <c r="I7" i="3"/>
  <c r="L6" i="3"/>
  <c r="H7" i="2"/>
  <c r="K6" i="2"/>
  <c r="CC6" i="4"/>
  <c r="P7" i="3"/>
  <c r="S6" i="3"/>
  <c r="Q6" i="3"/>
  <c r="CD6" i="4"/>
  <c r="CB6" i="4"/>
  <c r="AL6" i="4"/>
  <c r="AN6" i="4"/>
  <c r="Y6" i="4"/>
  <c r="R6" i="3"/>
  <c r="O7" i="3"/>
  <c r="BH6" i="4"/>
  <c r="K6" i="4"/>
  <c r="AF6" i="3"/>
  <c r="AC7" i="3"/>
  <c r="AF6" i="2"/>
  <c r="AC7" i="2"/>
  <c r="AM6" i="4"/>
  <c r="AE6" i="2"/>
  <c r="AD7" i="2"/>
  <c r="AG6" i="2"/>
  <c r="BI6" i="4"/>
  <c r="BG6" i="4"/>
  <c r="Z6" i="4"/>
  <c r="X6" i="4"/>
  <c r="AF6" i="4"/>
  <c r="BN6" i="4"/>
  <c r="BP6" i="4"/>
  <c r="BB6" i="4"/>
  <c r="AZ6" i="4"/>
  <c r="BO6" i="4"/>
  <c r="D7" i="3"/>
  <c r="A8" i="3"/>
  <c r="D7" i="4"/>
  <c r="A8" i="4"/>
  <c r="BA6" i="4"/>
  <c r="J6" i="4"/>
  <c r="L6" i="4"/>
  <c r="I7" i="2"/>
  <c r="L6" i="2"/>
  <c r="J6" i="2"/>
  <c r="AE6" i="4"/>
  <c r="AG6" i="4"/>
  <c r="V9" i="3"/>
  <c r="Y8" i="3"/>
  <c r="W10" i="3"/>
  <c r="X9" i="3"/>
  <c r="Z9" i="3"/>
  <c r="Q8" i="4"/>
  <c r="S8" i="4"/>
  <c r="E10" i="5"/>
  <c r="B11" i="5"/>
  <c r="C10" i="5"/>
  <c r="AD9" i="3"/>
  <c r="AE8" i="3"/>
  <c r="AG8" i="3"/>
  <c r="AN10" i="3"/>
  <c r="AL10" i="3"/>
  <c r="AK11" i="3"/>
  <c r="A9" i="2"/>
  <c r="D8" i="2"/>
  <c r="B9" i="2"/>
  <c r="C8" i="2"/>
  <c r="E8" i="2"/>
  <c r="AT8" i="4"/>
  <c r="C10" i="4"/>
  <c r="E10" i="4"/>
  <c r="B11" i="4"/>
  <c r="B10" i="3"/>
  <c r="C9" i="3"/>
  <c r="E9" i="3"/>
  <c r="R8" i="4"/>
  <c r="D11" i="5"/>
  <c r="A12" i="5"/>
  <c r="O10" i="2"/>
  <c r="R9" i="2"/>
  <c r="Q9" i="2"/>
  <c r="P10" i="2"/>
  <c r="S9" i="2"/>
  <c r="AJ10" i="3"/>
  <c r="AM9" i="3"/>
  <c r="D10" i="16" l="1"/>
  <c r="A11" i="16"/>
  <c r="E10" i="16"/>
  <c r="C10" i="16"/>
  <c r="B11" i="16"/>
  <c r="B11" i="15"/>
  <c r="E10" i="15"/>
  <c r="C10" i="15"/>
  <c r="A11" i="15"/>
  <c r="D10" i="15"/>
  <c r="C10" i="14"/>
  <c r="E10" i="14"/>
  <c r="B11" i="14"/>
  <c r="D10" i="14"/>
  <c r="A11" i="14"/>
  <c r="B11" i="13"/>
  <c r="E10" i="13"/>
  <c r="C10" i="13"/>
  <c r="A11" i="13"/>
  <c r="D10" i="13"/>
  <c r="D10" i="12"/>
  <c r="A11" i="12"/>
  <c r="C10" i="12"/>
  <c r="E10" i="12"/>
  <c r="B11" i="12"/>
  <c r="D10" i="11"/>
  <c r="A11" i="11"/>
  <c r="B11" i="11"/>
  <c r="E10" i="11"/>
  <c r="C10" i="11"/>
  <c r="A11" i="10"/>
  <c r="D10" i="10"/>
  <c r="B11" i="10"/>
  <c r="E10" i="10"/>
  <c r="C10" i="10"/>
  <c r="A11" i="9"/>
  <c r="D10" i="9"/>
  <c r="B11" i="9"/>
  <c r="E10" i="9"/>
  <c r="C10" i="9"/>
  <c r="B11" i="8"/>
  <c r="E10" i="8"/>
  <c r="C10" i="8"/>
  <c r="A11" i="8"/>
  <c r="D10" i="8"/>
  <c r="A11" i="7"/>
  <c r="D10" i="7"/>
  <c r="B11" i="7"/>
  <c r="C10" i="7"/>
  <c r="E10" i="7"/>
  <c r="B11" i="6"/>
  <c r="E10" i="6"/>
  <c r="C10" i="6"/>
  <c r="A11" i="6"/>
  <c r="D10" i="6"/>
  <c r="I8" i="3"/>
  <c r="L7" i="3"/>
  <c r="J7" i="3"/>
  <c r="BV7" i="4"/>
  <c r="AS7" i="4"/>
  <c r="AU7" i="4"/>
  <c r="AJ8" i="2"/>
  <c r="AM7" i="2"/>
  <c r="AK8" i="2"/>
  <c r="AN7" i="2"/>
  <c r="AL7" i="2"/>
  <c r="Y7" i="2"/>
  <c r="V8" i="2"/>
  <c r="BW7" i="4"/>
  <c r="BU7" i="4"/>
  <c r="H8" i="3"/>
  <c r="K7" i="3"/>
  <c r="Z7" i="2"/>
  <c r="X7" i="2"/>
  <c r="W8" i="2"/>
  <c r="AG7" i="4"/>
  <c r="AE7" i="4"/>
  <c r="L7" i="2"/>
  <c r="J7" i="2"/>
  <c r="I8" i="2"/>
  <c r="BA7" i="4"/>
  <c r="D8" i="3"/>
  <c r="A9" i="3"/>
  <c r="BG7" i="4"/>
  <c r="BI7" i="4"/>
  <c r="K7" i="4"/>
  <c r="CC7" i="4"/>
  <c r="J7" i="4"/>
  <c r="L7" i="4"/>
  <c r="AZ7" i="4"/>
  <c r="BB7" i="4"/>
  <c r="X7" i="4"/>
  <c r="Z7" i="4"/>
  <c r="AM7" i="4"/>
  <c r="AC8" i="3"/>
  <c r="AF7" i="3"/>
  <c r="Y7" i="4"/>
  <c r="AN7" i="4"/>
  <c r="AL7" i="4"/>
  <c r="A9" i="4"/>
  <c r="D8" i="4"/>
  <c r="BH7" i="4"/>
  <c r="BO7" i="4"/>
  <c r="BN7" i="4"/>
  <c r="BP7" i="4"/>
  <c r="AF7" i="4"/>
  <c r="AG7" i="2"/>
  <c r="AE7" i="2"/>
  <c r="AD8" i="2"/>
  <c r="AC8" i="2"/>
  <c r="AF7" i="2"/>
  <c r="R7" i="3"/>
  <c r="O8" i="3"/>
  <c r="CB7" i="4"/>
  <c r="CD7" i="4"/>
  <c r="Q7" i="3"/>
  <c r="S7" i="3"/>
  <c r="P8" i="3"/>
  <c r="H8" i="2"/>
  <c r="K7" i="2"/>
  <c r="O11" i="2"/>
  <c r="R10" i="2"/>
  <c r="AT9" i="4"/>
  <c r="P11" i="2"/>
  <c r="S10" i="2"/>
  <c r="Q10" i="2"/>
  <c r="E10" i="3"/>
  <c r="C10" i="3"/>
  <c r="B11" i="3"/>
  <c r="C11" i="4"/>
  <c r="E11" i="4"/>
  <c r="B12" i="4"/>
  <c r="A10" i="2"/>
  <c r="D9" i="2"/>
  <c r="AK12" i="3"/>
  <c r="AL11" i="3"/>
  <c r="AN11" i="3"/>
  <c r="AD10" i="3"/>
  <c r="AG9" i="3"/>
  <c r="AE9" i="3"/>
  <c r="E11" i="5"/>
  <c r="C11" i="5"/>
  <c r="B12" i="5"/>
  <c r="Q9" i="4"/>
  <c r="S9" i="4"/>
  <c r="AM10" i="3"/>
  <c r="AJ11" i="3"/>
  <c r="R9" i="4"/>
  <c r="W11" i="3"/>
  <c r="Z10" i="3"/>
  <c r="X10" i="3"/>
  <c r="V10" i="3"/>
  <c r="Y9" i="3"/>
  <c r="D12" i="5"/>
  <c r="A13" i="5"/>
  <c r="B10" i="2"/>
  <c r="E9" i="2"/>
  <c r="C9" i="2"/>
  <c r="E11" i="16" l="1"/>
  <c r="C11" i="16"/>
  <c r="B12" i="16"/>
  <c r="A12" i="16"/>
  <c r="D11" i="16"/>
  <c r="D11" i="15"/>
  <c r="A12" i="15"/>
  <c r="E11" i="15"/>
  <c r="C11" i="15"/>
  <c r="B12" i="15"/>
  <c r="A12" i="14"/>
  <c r="D11" i="14"/>
  <c r="E11" i="14"/>
  <c r="B12" i="14"/>
  <c r="C11" i="14"/>
  <c r="A12" i="13"/>
  <c r="D11" i="13"/>
  <c r="B12" i="13"/>
  <c r="E11" i="13"/>
  <c r="C11" i="13"/>
  <c r="C11" i="12"/>
  <c r="B12" i="12"/>
  <c r="E11" i="12"/>
  <c r="A12" i="12"/>
  <c r="D11" i="12"/>
  <c r="B12" i="11"/>
  <c r="E11" i="11"/>
  <c r="C11" i="11"/>
  <c r="D11" i="11"/>
  <c r="A12" i="11"/>
  <c r="E11" i="10"/>
  <c r="C11" i="10"/>
  <c r="B12" i="10"/>
  <c r="D11" i="10"/>
  <c r="A12" i="10"/>
  <c r="C11" i="9"/>
  <c r="B12" i="9"/>
  <c r="E11" i="9"/>
  <c r="D11" i="9"/>
  <c r="A12" i="9"/>
  <c r="D11" i="8"/>
  <c r="A12" i="8"/>
  <c r="E11" i="8"/>
  <c r="C11" i="8"/>
  <c r="B12" i="8"/>
  <c r="E11" i="7"/>
  <c r="C11" i="7"/>
  <c r="B12" i="7"/>
  <c r="D11" i="7"/>
  <c r="A12" i="7"/>
  <c r="D11" i="6"/>
  <c r="A12" i="6"/>
  <c r="E11" i="6"/>
  <c r="C11" i="6"/>
  <c r="B12" i="6"/>
  <c r="H9" i="3"/>
  <c r="K8" i="3"/>
  <c r="V9" i="2"/>
  <c r="Y8" i="2"/>
  <c r="AL8" i="2"/>
  <c r="AN8" i="2"/>
  <c r="AK9" i="2"/>
  <c r="AS8" i="4"/>
  <c r="AU8" i="4"/>
  <c r="Z8" i="2"/>
  <c r="W9" i="2"/>
  <c r="X8" i="2"/>
  <c r="BW8" i="4"/>
  <c r="BU8" i="4"/>
  <c r="AM8" i="2"/>
  <c r="AJ9" i="2"/>
  <c r="BV8" i="4"/>
  <c r="I9" i="3"/>
  <c r="J8" i="3"/>
  <c r="L8" i="3"/>
  <c r="H9" i="2"/>
  <c r="K8" i="2"/>
  <c r="BN8" i="4"/>
  <c r="BP8" i="4"/>
  <c r="BO8" i="4"/>
  <c r="D9" i="4"/>
  <c r="A10" i="4"/>
  <c r="CC8" i="4"/>
  <c r="P9" i="3"/>
  <c r="S8" i="3"/>
  <c r="Q8" i="3"/>
  <c r="BH8" i="4"/>
  <c r="AL8" i="4"/>
  <c r="AN8" i="4"/>
  <c r="Y8" i="4"/>
  <c r="AM8" i="4"/>
  <c r="BB8" i="4"/>
  <c r="AZ8" i="4"/>
  <c r="J8" i="4"/>
  <c r="L8" i="4"/>
  <c r="K8" i="4"/>
  <c r="BA8" i="4"/>
  <c r="CD8" i="4"/>
  <c r="CB8" i="4"/>
  <c r="AC9" i="2"/>
  <c r="AF8" i="2"/>
  <c r="AF8" i="4"/>
  <c r="X8" i="4"/>
  <c r="Z8" i="4"/>
  <c r="D9" i="3"/>
  <c r="A10" i="3"/>
  <c r="I9" i="2"/>
  <c r="J8" i="2"/>
  <c r="L8" i="2"/>
  <c r="AG8" i="4"/>
  <c r="AE8" i="4"/>
  <c r="O9" i="3"/>
  <c r="R8" i="3"/>
  <c r="AG8" i="2"/>
  <c r="AD9" i="2"/>
  <c r="AE8" i="2"/>
  <c r="AC9" i="3"/>
  <c r="AF8" i="3"/>
  <c r="BG8" i="4"/>
  <c r="BI8" i="4"/>
  <c r="C10" i="2"/>
  <c r="B11" i="2"/>
  <c r="E10" i="2"/>
  <c r="A14" i="5"/>
  <c r="D13" i="5"/>
  <c r="X11" i="3"/>
  <c r="W12" i="3"/>
  <c r="Z11" i="3"/>
  <c r="AJ12" i="3"/>
  <c r="AM11" i="3"/>
  <c r="Q10" i="4"/>
  <c r="S10" i="4"/>
  <c r="C12" i="5"/>
  <c r="E12" i="5"/>
  <c r="B13" i="5"/>
  <c r="AK13" i="3"/>
  <c r="AN12" i="3"/>
  <c r="AL12" i="3"/>
  <c r="D10" i="2"/>
  <c r="A11" i="2"/>
  <c r="Y10" i="3"/>
  <c r="V11" i="3"/>
  <c r="AE10" i="3"/>
  <c r="AD11" i="3"/>
  <c r="AG10" i="3"/>
  <c r="R10" i="4"/>
  <c r="C11" i="3"/>
  <c r="B12" i="3"/>
  <c r="E11" i="3"/>
  <c r="AT10" i="4"/>
  <c r="O12" i="2"/>
  <c r="R11" i="2"/>
  <c r="E12" i="4"/>
  <c r="B13" i="4"/>
  <c r="C12" i="4"/>
  <c r="Q11" i="2"/>
  <c r="P12" i="2"/>
  <c r="S11" i="2"/>
  <c r="A13" i="16" l="1"/>
  <c r="D12" i="16"/>
  <c r="E12" i="16"/>
  <c r="B13" i="16"/>
  <c r="C12" i="16"/>
  <c r="A13" i="15"/>
  <c r="D12" i="15"/>
  <c r="B13" i="15"/>
  <c r="E12" i="15"/>
  <c r="C12" i="15"/>
  <c r="E12" i="14"/>
  <c r="B13" i="14"/>
  <c r="C12" i="14"/>
  <c r="A13" i="14"/>
  <c r="D12" i="14"/>
  <c r="B13" i="13"/>
  <c r="E12" i="13"/>
  <c r="C12" i="13"/>
  <c r="D12" i="13"/>
  <c r="A13" i="13"/>
  <c r="A13" i="12"/>
  <c r="D12" i="12"/>
  <c r="C12" i="12"/>
  <c r="B13" i="12"/>
  <c r="E12" i="12"/>
  <c r="A13" i="11"/>
  <c r="D12" i="11"/>
  <c r="B13" i="11"/>
  <c r="E12" i="11"/>
  <c r="C12" i="11"/>
  <c r="A13" i="10"/>
  <c r="D12" i="10"/>
  <c r="C12" i="10"/>
  <c r="B13" i="10"/>
  <c r="E12" i="10"/>
  <c r="D12" i="9"/>
  <c r="A13" i="9"/>
  <c r="B13" i="9"/>
  <c r="E12" i="9"/>
  <c r="C12" i="9"/>
  <c r="A13" i="8"/>
  <c r="D12" i="8"/>
  <c r="B13" i="8"/>
  <c r="C12" i="8"/>
  <c r="E12" i="8"/>
  <c r="A13" i="7"/>
  <c r="D12" i="7"/>
  <c r="B13" i="7"/>
  <c r="E12" i="7"/>
  <c r="C12" i="7"/>
  <c r="B13" i="6"/>
  <c r="E12" i="6"/>
  <c r="C12" i="6"/>
  <c r="A13" i="6"/>
  <c r="D12" i="6"/>
  <c r="AJ10" i="2"/>
  <c r="AM9" i="2"/>
  <c r="BW9" i="4"/>
  <c r="BU9" i="4"/>
  <c r="J9" i="3"/>
  <c r="I10" i="3"/>
  <c r="L9" i="3"/>
  <c r="AK10" i="2"/>
  <c r="AN9" i="2"/>
  <c r="AL9" i="2"/>
  <c r="Y9" i="2"/>
  <c r="V10" i="2"/>
  <c r="W10" i="2"/>
  <c r="Z9" i="2"/>
  <c r="X9" i="2"/>
  <c r="BV9" i="4"/>
  <c r="AS9" i="4"/>
  <c r="AU9" i="4"/>
  <c r="H10" i="3"/>
  <c r="K9" i="3"/>
  <c r="O10" i="3"/>
  <c r="R9" i="3"/>
  <c r="AF9" i="4"/>
  <c r="CB9" i="4"/>
  <c r="CD9" i="4"/>
  <c r="BA9" i="4"/>
  <c r="Y9" i="4"/>
  <c r="BH9" i="4"/>
  <c r="S9" i="3"/>
  <c r="Q9" i="3"/>
  <c r="P10" i="3"/>
  <c r="AD10" i="2"/>
  <c r="AG9" i="2"/>
  <c r="AE9" i="2"/>
  <c r="K9" i="4"/>
  <c r="AN9" i="4"/>
  <c r="AL9" i="4"/>
  <c r="BO9" i="4"/>
  <c r="AG9" i="4"/>
  <c r="AE9" i="4"/>
  <c r="I10" i="2"/>
  <c r="L9" i="2"/>
  <c r="J9" i="2"/>
  <c r="AM9" i="4"/>
  <c r="CC9" i="4"/>
  <c r="BI9" i="4"/>
  <c r="BG9" i="4"/>
  <c r="AC10" i="3"/>
  <c r="AF9" i="3"/>
  <c r="D10" i="3"/>
  <c r="A11" i="3"/>
  <c r="X9" i="4"/>
  <c r="Z9" i="4"/>
  <c r="AC10" i="2"/>
  <c r="AF9" i="2"/>
  <c r="J9" i="4"/>
  <c r="L9" i="4"/>
  <c r="BB9" i="4"/>
  <c r="AZ9" i="4"/>
  <c r="A11" i="4"/>
  <c r="D10" i="4"/>
  <c r="BP9" i="4"/>
  <c r="BN9" i="4"/>
  <c r="H10" i="2"/>
  <c r="K9" i="2"/>
  <c r="C13" i="4"/>
  <c r="E13" i="4"/>
  <c r="B14" i="4"/>
  <c r="R12" i="2"/>
  <c r="O13" i="2"/>
  <c r="C13" i="5"/>
  <c r="B14" i="5"/>
  <c r="E13" i="5"/>
  <c r="Q11" i="4"/>
  <c r="S11" i="4"/>
  <c r="A15" i="5"/>
  <c r="D14" i="5"/>
  <c r="AT11" i="4"/>
  <c r="E12" i="3"/>
  <c r="B13" i="3"/>
  <c r="C12" i="3"/>
  <c r="E11" i="2"/>
  <c r="C11" i="2"/>
  <c r="B12" i="2"/>
  <c r="R11" i="4"/>
  <c r="AG11" i="3"/>
  <c r="AE11" i="3"/>
  <c r="AD12" i="3"/>
  <c r="AM12" i="3"/>
  <c r="AJ13" i="3"/>
  <c r="S12" i="2"/>
  <c r="P13" i="2"/>
  <c r="Q12" i="2"/>
  <c r="V12" i="3"/>
  <c r="Y11" i="3"/>
  <c r="A12" i="2"/>
  <c r="D11" i="2"/>
  <c r="AL13" i="3"/>
  <c r="AK14" i="3"/>
  <c r="AN13" i="3"/>
  <c r="Z12" i="3"/>
  <c r="X12" i="3"/>
  <c r="W13" i="3"/>
  <c r="B14" i="16" l="1"/>
  <c r="E13" i="16"/>
  <c r="C13" i="16"/>
  <c r="A14" i="16"/>
  <c r="D13" i="16"/>
  <c r="B14" i="15"/>
  <c r="E13" i="15"/>
  <c r="C13" i="15"/>
  <c r="A14" i="15"/>
  <c r="D13" i="15"/>
  <c r="A14" i="14"/>
  <c r="D13" i="14"/>
  <c r="E13" i="14"/>
  <c r="C13" i="14"/>
  <c r="B14" i="14"/>
  <c r="A14" i="13"/>
  <c r="D13" i="13"/>
  <c r="B14" i="13"/>
  <c r="E13" i="13"/>
  <c r="C13" i="13"/>
  <c r="E13" i="12"/>
  <c r="B14" i="12"/>
  <c r="C13" i="12"/>
  <c r="D13" i="12"/>
  <c r="A14" i="12"/>
  <c r="B14" i="11"/>
  <c r="E13" i="11"/>
  <c r="C13" i="11"/>
  <c r="A14" i="11"/>
  <c r="D13" i="11"/>
  <c r="E13" i="10"/>
  <c r="C13" i="10"/>
  <c r="B14" i="10"/>
  <c r="D13" i="10"/>
  <c r="A14" i="10"/>
  <c r="B14" i="9"/>
  <c r="E13" i="9"/>
  <c r="C13" i="9"/>
  <c r="A14" i="9"/>
  <c r="D13" i="9"/>
  <c r="B14" i="8"/>
  <c r="E13" i="8"/>
  <c r="C13" i="8"/>
  <c r="A14" i="8"/>
  <c r="D13" i="8"/>
  <c r="B14" i="7"/>
  <c r="E13" i="7"/>
  <c r="C13" i="7"/>
  <c r="A14" i="7"/>
  <c r="D13" i="7"/>
  <c r="A14" i="6"/>
  <c r="D13" i="6"/>
  <c r="B14" i="6"/>
  <c r="E13" i="6"/>
  <c r="C13" i="6"/>
  <c r="H11" i="3"/>
  <c r="K10" i="3"/>
  <c r="Z10" i="2"/>
  <c r="X10" i="2"/>
  <c r="W11" i="2"/>
  <c r="BU10" i="4"/>
  <c r="BW10" i="4"/>
  <c r="AS10" i="4"/>
  <c r="AU10" i="4"/>
  <c r="BV10" i="4"/>
  <c r="Y10" i="2"/>
  <c r="V11" i="2"/>
  <c r="AL10" i="2"/>
  <c r="AK11" i="2"/>
  <c r="AN10" i="2"/>
  <c r="L10" i="3"/>
  <c r="J10" i="3"/>
  <c r="I11" i="3"/>
  <c r="AJ11" i="2"/>
  <c r="AM10" i="2"/>
  <c r="H11" i="2"/>
  <c r="K10" i="2"/>
  <c r="AF10" i="3"/>
  <c r="AC11" i="3"/>
  <c r="P11" i="3"/>
  <c r="S10" i="3"/>
  <c r="Q10" i="3"/>
  <c r="BH10" i="4"/>
  <c r="BA10" i="4"/>
  <c r="AF10" i="4"/>
  <c r="A12" i="4"/>
  <c r="D11" i="4"/>
  <c r="AF10" i="2"/>
  <c r="AC11" i="2"/>
  <c r="D11" i="3"/>
  <c r="A12" i="3"/>
  <c r="CC10" i="4"/>
  <c r="CB10" i="4"/>
  <c r="CD10" i="4"/>
  <c r="BP10" i="4"/>
  <c r="BN10" i="4"/>
  <c r="BB10" i="4"/>
  <c r="AZ10" i="4"/>
  <c r="J10" i="4"/>
  <c r="L10" i="4"/>
  <c r="BI10" i="4"/>
  <c r="BG10" i="4"/>
  <c r="I11" i="2"/>
  <c r="L10" i="2"/>
  <c r="J10" i="2"/>
  <c r="AL10" i="4"/>
  <c r="AN10" i="4"/>
  <c r="Y10" i="4"/>
  <c r="Z10" i="4"/>
  <c r="X10" i="4"/>
  <c r="AM10" i="4"/>
  <c r="AE10" i="4"/>
  <c r="AG10" i="4"/>
  <c r="BO10" i="4"/>
  <c r="K10" i="4"/>
  <c r="AG10" i="2"/>
  <c r="AE10" i="2"/>
  <c r="AD11" i="2"/>
  <c r="R10" i="3"/>
  <c r="O11" i="3"/>
  <c r="W14" i="3"/>
  <c r="X13" i="3"/>
  <c r="Z13" i="3"/>
  <c r="AN14" i="3"/>
  <c r="AL14" i="3"/>
  <c r="AK15" i="3"/>
  <c r="Q13" i="2"/>
  <c r="P14" i="2"/>
  <c r="S13" i="2"/>
  <c r="AJ14" i="3"/>
  <c r="AM13" i="3"/>
  <c r="R12" i="4"/>
  <c r="AT12" i="4"/>
  <c r="O14" i="2"/>
  <c r="R13" i="2"/>
  <c r="A13" i="2"/>
  <c r="D12" i="2"/>
  <c r="AD13" i="3"/>
  <c r="AE12" i="3"/>
  <c r="AG12" i="3"/>
  <c r="B14" i="3"/>
  <c r="E13" i="3"/>
  <c r="C13" i="3"/>
  <c r="D15" i="5"/>
  <c r="A16" i="5"/>
  <c r="E14" i="4"/>
  <c r="B15" i="4"/>
  <c r="C14" i="4"/>
  <c r="C14" i="5"/>
  <c r="E14" i="5"/>
  <c r="B15" i="5"/>
  <c r="V13" i="3"/>
  <c r="Y12" i="3"/>
  <c r="B13" i="2"/>
  <c r="C12" i="2"/>
  <c r="E12" i="2"/>
  <c r="Q12" i="4"/>
  <c r="S12" i="4"/>
  <c r="D14" i="16" l="1"/>
  <c r="A15" i="16"/>
  <c r="E14" i="16"/>
  <c r="C14" i="16"/>
  <c r="B15" i="16"/>
  <c r="A15" i="15"/>
  <c r="D14" i="15"/>
  <c r="B15" i="15"/>
  <c r="E14" i="15"/>
  <c r="C14" i="15"/>
  <c r="C14" i="14"/>
  <c r="B15" i="14"/>
  <c r="E14" i="14"/>
  <c r="D14" i="14"/>
  <c r="A15" i="14"/>
  <c r="E14" i="13"/>
  <c r="B15" i="13"/>
  <c r="C14" i="13"/>
  <c r="A15" i="13"/>
  <c r="D14" i="13"/>
  <c r="D14" i="12"/>
  <c r="A15" i="12"/>
  <c r="C14" i="12"/>
  <c r="B15" i="12"/>
  <c r="E14" i="12"/>
  <c r="A15" i="11"/>
  <c r="D14" i="11"/>
  <c r="B15" i="11"/>
  <c r="C14" i="11"/>
  <c r="E14" i="11"/>
  <c r="A15" i="10"/>
  <c r="D14" i="10"/>
  <c r="B15" i="10"/>
  <c r="C14" i="10"/>
  <c r="E14" i="10"/>
  <c r="A15" i="9"/>
  <c r="D14" i="9"/>
  <c r="B15" i="9"/>
  <c r="E14" i="9"/>
  <c r="C14" i="9"/>
  <c r="A15" i="8"/>
  <c r="D14" i="8"/>
  <c r="B15" i="8"/>
  <c r="E14" i="8"/>
  <c r="C14" i="8"/>
  <c r="A15" i="7"/>
  <c r="D14" i="7"/>
  <c r="B15" i="7"/>
  <c r="E14" i="7"/>
  <c r="C14" i="7"/>
  <c r="B15" i="6"/>
  <c r="E14" i="6"/>
  <c r="C14" i="6"/>
  <c r="D14" i="6"/>
  <c r="A15" i="6"/>
  <c r="AM11" i="2"/>
  <c r="AJ12" i="2"/>
  <c r="BU11" i="4"/>
  <c r="BW11" i="4"/>
  <c r="L11" i="3"/>
  <c r="I12" i="3"/>
  <c r="J11" i="3"/>
  <c r="Y11" i="2"/>
  <c r="V12" i="2"/>
  <c r="AU11" i="4"/>
  <c r="AS11" i="4"/>
  <c r="AL11" i="2"/>
  <c r="AK12" i="2"/>
  <c r="AN11" i="2"/>
  <c r="BV11" i="4"/>
  <c r="Z11" i="2"/>
  <c r="X11" i="2"/>
  <c r="W12" i="2"/>
  <c r="K11" i="3"/>
  <c r="H12" i="3"/>
  <c r="AE11" i="4"/>
  <c r="AG11" i="4"/>
  <c r="Y11" i="4"/>
  <c r="AL11" i="4"/>
  <c r="AN11" i="4"/>
  <c r="CB11" i="4"/>
  <c r="CD11" i="4"/>
  <c r="CC11" i="4"/>
  <c r="BH11" i="4"/>
  <c r="AF11" i="3"/>
  <c r="AC12" i="3"/>
  <c r="AE11" i="2"/>
  <c r="AD12" i="2"/>
  <c r="AG11" i="2"/>
  <c r="K11" i="4"/>
  <c r="BI11" i="4"/>
  <c r="BG11" i="4"/>
  <c r="BN11" i="4"/>
  <c r="BP11" i="4"/>
  <c r="D12" i="3"/>
  <c r="A13" i="3"/>
  <c r="BA11" i="4"/>
  <c r="X11" i="4"/>
  <c r="Z11" i="4"/>
  <c r="A13" i="4"/>
  <c r="D12" i="4"/>
  <c r="O12" i="3"/>
  <c r="R11" i="3"/>
  <c r="BO11" i="4"/>
  <c r="AM11" i="4"/>
  <c r="L11" i="2"/>
  <c r="J11" i="2"/>
  <c r="I12" i="2"/>
  <c r="J11" i="4"/>
  <c r="L11" i="4"/>
  <c r="AZ11" i="4"/>
  <c r="BB11" i="4"/>
  <c r="AF11" i="2"/>
  <c r="AC12" i="2"/>
  <c r="AF11" i="4"/>
  <c r="P12" i="3"/>
  <c r="Q11" i="3"/>
  <c r="S11" i="3"/>
  <c r="H12" i="2"/>
  <c r="K11" i="2"/>
  <c r="Q13" i="4"/>
  <c r="S13" i="4"/>
  <c r="A14" i="2"/>
  <c r="D13" i="2"/>
  <c r="R13" i="4"/>
  <c r="AM14" i="3"/>
  <c r="AJ15" i="3"/>
  <c r="AK16" i="3"/>
  <c r="AL15" i="3"/>
  <c r="AN15" i="3"/>
  <c r="E15" i="5"/>
  <c r="C15" i="5"/>
  <c r="B16" i="5"/>
  <c r="E14" i="3"/>
  <c r="B15" i="3"/>
  <c r="C14" i="3"/>
  <c r="B14" i="2"/>
  <c r="E13" i="2"/>
  <c r="C13" i="2"/>
  <c r="V14" i="3"/>
  <c r="Y13" i="3"/>
  <c r="AD14" i="3"/>
  <c r="AG13" i="3"/>
  <c r="AE13" i="3"/>
  <c r="O15" i="2"/>
  <c r="R14" i="2"/>
  <c r="P15" i="2"/>
  <c r="S14" i="2"/>
  <c r="Q14" i="2"/>
  <c r="E15" i="4"/>
  <c r="B16" i="4"/>
  <c r="C15" i="4"/>
  <c r="D16" i="5"/>
  <c r="A17" i="5"/>
  <c r="AT13" i="4"/>
  <c r="W15" i="3"/>
  <c r="Z14" i="3"/>
  <c r="X14" i="3"/>
  <c r="D15" i="16" l="1"/>
  <c r="A16" i="16"/>
  <c r="C15" i="16"/>
  <c r="B16" i="16"/>
  <c r="E15" i="16"/>
  <c r="E15" i="15"/>
  <c r="C15" i="15"/>
  <c r="B16" i="15"/>
  <c r="D15" i="15"/>
  <c r="A16" i="15"/>
  <c r="B16" i="14"/>
  <c r="C15" i="14"/>
  <c r="E15" i="14"/>
  <c r="A16" i="14"/>
  <c r="D15" i="14"/>
  <c r="D15" i="13"/>
  <c r="A16" i="13"/>
  <c r="B16" i="13"/>
  <c r="E15" i="13"/>
  <c r="C15" i="13"/>
  <c r="B16" i="12"/>
  <c r="E15" i="12"/>
  <c r="C15" i="12"/>
  <c r="A16" i="12"/>
  <c r="D15" i="12"/>
  <c r="B16" i="11"/>
  <c r="C15" i="11"/>
  <c r="E15" i="11"/>
  <c r="A16" i="11"/>
  <c r="D15" i="11"/>
  <c r="E15" i="10"/>
  <c r="C15" i="10"/>
  <c r="B16" i="10"/>
  <c r="D15" i="10"/>
  <c r="A16" i="10"/>
  <c r="B16" i="9"/>
  <c r="E15" i="9"/>
  <c r="C15" i="9"/>
  <c r="A16" i="9"/>
  <c r="D15" i="9"/>
  <c r="E15" i="8"/>
  <c r="C15" i="8"/>
  <c r="B16" i="8"/>
  <c r="D15" i="8"/>
  <c r="A16" i="8"/>
  <c r="E15" i="7"/>
  <c r="C15" i="7"/>
  <c r="B16" i="7"/>
  <c r="D15" i="7"/>
  <c r="A16" i="7"/>
  <c r="D15" i="6"/>
  <c r="A16" i="6"/>
  <c r="C15" i="6"/>
  <c r="B16" i="6"/>
  <c r="E15" i="6"/>
  <c r="V13" i="2"/>
  <c r="Y12" i="2"/>
  <c r="Z12" i="2"/>
  <c r="W13" i="2"/>
  <c r="X12" i="2"/>
  <c r="BV12" i="4"/>
  <c r="AU12" i="4"/>
  <c r="AS12" i="4"/>
  <c r="L12" i="3"/>
  <c r="I13" i="3"/>
  <c r="J12" i="3"/>
  <c r="BW12" i="4"/>
  <c r="BU12" i="4"/>
  <c r="AM12" i="2"/>
  <c r="AJ13" i="2"/>
  <c r="K12" i="3"/>
  <c r="H13" i="3"/>
  <c r="AN12" i="2"/>
  <c r="AK13" i="2"/>
  <c r="AL12" i="2"/>
  <c r="H13" i="2"/>
  <c r="K12" i="2"/>
  <c r="A14" i="4"/>
  <c r="D13" i="4"/>
  <c r="BP12" i="4"/>
  <c r="BN12" i="4"/>
  <c r="CC12" i="4"/>
  <c r="Y12" i="4"/>
  <c r="AF12" i="4"/>
  <c r="J12" i="4"/>
  <c r="L12" i="4"/>
  <c r="AM12" i="4"/>
  <c r="BA12" i="4"/>
  <c r="BG12" i="4"/>
  <c r="BI12" i="4"/>
  <c r="AD13" i="2"/>
  <c r="AE12" i="2"/>
  <c r="AG12" i="2"/>
  <c r="BH12" i="4"/>
  <c r="CB12" i="4"/>
  <c r="CD12" i="4"/>
  <c r="AL12" i="4"/>
  <c r="AN12" i="4"/>
  <c r="AF12" i="2"/>
  <c r="AC13" i="2"/>
  <c r="AZ12" i="4"/>
  <c r="BB12" i="4"/>
  <c r="J12" i="2"/>
  <c r="L12" i="2"/>
  <c r="I13" i="2"/>
  <c r="R12" i="3"/>
  <c r="O13" i="3"/>
  <c r="A14" i="3"/>
  <c r="D13" i="3"/>
  <c r="K12" i="4"/>
  <c r="S12" i="3"/>
  <c r="Q12" i="3"/>
  <c r="P13" i="3"/>
  <c r="BO12" i="4"/>
  <c r="X12" i="4"/>
  <c r="Z12" i="4"/>
  <c r="AC13" i="3"/>
  <c r="AF12" i="3"/>
  <c r="AG12" i="4"/>
  <c r="AE12" i="4"/>
  <c r="AT14" i="4"/>
  <c r="D17" i="5"/>
  <c r="A18" i="5"/>
  <c r="D14" i="2"/>
  <c r="A15" i="2"/>
  <c r="Q14" i="4"/>
  <c r="S14" i="4"/>
  <c r="O16" i="2"/>
  <c r="R15" i="2"/>
  <c r="Q15" i="2"/>
  <c r="P16" i="2"/>
  <c r="S15" i="2"/>
  <c r="Y14" i="3"/>
  <c r="V15" i="3"/>
  <c r="X15" i="3"/>
  <c r="W16" i="3"/>
  <c r="Z15" i="3"/>
  <c r="E16" i="4"/>
  <c r="B17" i="4"/>
  <c r="C16" i="4"/>
  <c r="AE14" i="3"/>
  <c r="AD15" i="3"/>
  <c r="AG14" i="3"/>
  <c r="C15" i="3"/>
  <c r="B16" i="3"/>
  <c r="E15" i="3"/>
  <c r="B17" i="5"/>
  <c r="C16" i="5"/>
  <c r="E16" i="5"/>
  <c r="AK17" i="3"/>
  <c r="AN16" i="3"/>
  <c r="AL16" i="3"/>
  <c r="R14" i="4"/>
  <c r="C14" i="2"/>
  <c r="B15" i="2"/>
  <c r="E14" i="2"/>
  <c r="AJ16" i="3"/>
  <c r="AM15" i="3"/>
  <c r="C16" i="16" l="1"/>
  <c r="B17" i="16"/>
  <c r="E16" i="16"/>
  <c r="A17" i="16"/>
  <c r="D16" i="16"/>
  <c r="D16" i="15"/>
  <c r="A17" i="15"/>
  <c r="B17" i="15"/>
  <c r="E16" i="15"/>
  <c r="C16" i="15"/>
  <c r="A17" i="14"/>
  <c r="D16" i="14"/>
  <c r="C16" i="14"/>
  <c r="B17" i="14"/>
  <c r="E16" i="14"/>
  <c r="B17" i="13"/>
  <c r="E16" i="13"/>
  <c r="C16" i="13"/>
  <c r="A17" i="13"/>
  <c r="D16" i="13"/>
  <c r="D16" i="12"/>
  <c r="A17" i="12"/>
  <c r="E16" i="12"/>
  <c r="B17" i="12"/>
  <c r="C16" i="12"/>
  <c r="A17" i="11"/>
  <c r="D16" i="11"/>
  <c r="B17" i="11"/>
  <c r="E16" i="11"/>
  <c r="C16" i="11"/>
  <c r="A17" i="10"/>
  <c r="D16" i="10"/>
  <c r="B17" i="10"/>
  <c r="E16" i="10"/>
  <c r="C16" i="10"/>
  <c r="D16" i="9"/>
  <c r="A17" i="9"/>
  <c r="E16" i="9"/>
  <c r="B17" i="9"/>
  <c r="C16" i="9"/>
  <c r="E16" i="8"/>
  <c r="B17" i="8"/>
  <c r="C16" i="8"/>
  <c r="A17" i="8"/>
  <c r="D16" i="8"/>
  <c r="A17" i="7"/>
  <c r="D16" i="7"/>
  <c r="B17" i="7"/>
  <c r="E16" i="7"/>
  <c r="C16" i="7"/>
  <c r="A17" i="6"/>
  <c r="D16" i="6"/>
  <c r="B17" i="6"/>
  <c r="E16" i="6"/>
  <c r="C16" i="6"/>
  <c r="AN13" i="2"/>
  <c r="AL13" i="2"/>
  <c r="AK14" i="2"/>
  <c r="AJ14" i="2"/>
  <c r="AM13" i="2"/>
  <c r="L13" i="3"/>
  <c r="J13" i="3"/>
  <c r="I14" i="3"/>
  <c r="AS13" i="4"/>
  <c r="AU13" i="4"/>
  <c r="X13" i="2"/>
  <c r="W14" i="2"/>
  <c r="Z13" i="2"/>
  <c r="BW13" i="4"/>
  <c r="BU13" i="4"/>
  <c r="H14" i="3"/>
  <c r="K13" i="3"/>
  <c r="BV13" i="4"/>
  <c r="V14" i="2"/>
  <c r="Y13" i="2"/>
  <c r="K13" i="4"/>
  <c r="O14" i="3"/>
  <c r="R13" i="3"/>
  <c r="AC14" i="2"/>
  <c r="AF13" i="2"/>
  <c r="AL13" i="4"/>
  <c r="AN13" i="4"/>
  <c r="BH13" i="4"/>
  <c r="AE13" i="2"/>
  <c r="AD14" i="2"/>
  <c r="AG13" i="2"/>
  <c r="P14" i="3"/>
  <c r="S13" i="3"/>
  <c r="Q13" i="3"/>
  <c r="AZ13" i="4"/>
  <c r="BB13" i="4"/>
  <c r="CD13" i="4"/>
  <c r="CB13" i="4"/>
  <c r="BI13" i="4"/>
  <c r="BG13" i="4"/>
  <c r="BA13" i="4"/>
  <c r="A15" i="4"/>
  <c r="D14" i="4"/>
  <c r="X13" i="4"/>
  <c r="Z13" i="4"/>
  <c r="J13" i="2"/>
  <c r="I14" i="2"/>
  <c r="L13" i="2"/>
  <c r="AM13" i="4"/>
  <c r="J13" i="4"/>
  <c r="L13" i="4"/>
  <c r="Y13" i="4"/>
  <c r="BN13" i="4"/>
  <c r="BP13" i="4"/>
  <c r="AE13" i="4"/>
  <c r="AG13" i="4"/>
  <c r="AC14" i="3"/>
  <c r="AF13" i="3"/>
  <c r="BO13" i="4"/>
  <c r="A15" i="3"/>
  <c r="D14" i="3"/>
  <c r="AF13" i="4"/>
  <c r="CC13" i="4"/>
  <c r="H14" i="2"/>
  <c r="K13" i="2"/>
  <c r="C17" i="5"/>
  <c r="B18" i="5"/>
  <c r="E17" i="5"/>
  <c r="R16" i="2"/>
  <c r="O17" i="2"/>
  <c r="Q15" i="4"/>
  <c r="S15" i="4"/>
  <c r="A16" i="2"/>
  <c r="D15" i="2"/>
  <c r="AM16" i="3"/>
  <c r="AJ17" i="3"/>
  <c r="E15" i="2"/>
  <c r="C15" i="2"/>
  <c r="B16" i="2"/>
  <c r="R15" i="4"/>
  <c r="AL17" i="3"/>
  <c r="AK18" i="3"/>
  <c r="AN17" i="3"/>
  <c r="AG15" i="3"/>
  <c r="AE15" i="3"/>
  <c r="AD16" i="3"/>
  <c r="E17" i="4"/>
  <c r="B18" i="4"/>
  <c r="C17" i="4"/>
  <c r="Z16" i="3"/>
  <c r="X16" i="3"/>
  <c r="W17" i="3"/>
  <c r="S16" i="2"/>
  <c r="P17" i="2"/>
  <c r="Q16" i="2"/>
  <c r="A19" i="5"/>
  <c r="D18" i="5"/>
  <c r="E16" i="3"/>
  <c r="C16" i="3"/>
  <c r="B17" i="3"/>
  <c r="AT15" i="4"/>
  <c r="V16" i="3"/>
  <c r="Y15" i="3"/>
  <c r="A18" i="16" l="1"/>
  <c r="D17" i="16"/>
  <c r="B18" i="16"/>
  <c r="E17" i="16"/>
  <c r="C17" i="16"/>
  <c r="B18" i="15"/>
  <c r="E17" i="15"/>
  <c r="C17" i="15"/>
  <c r="A18" i="15"/>
  <c r="D17" i="15"/>
  <c r="B18" i="14"/>
  <c r="E17" i="14"/>
  <c r="C17" i="14"/>
  <c r="A18" i="14"/>
  <c r="D17" i="14"/>
  <c r="A18" i="13"/>
  <c r="D17" i="13"/>
  <c r="B18" i="13"/>
  <c r="E17" i="13"/>
  <c r="C17" i="13"/>
  <c r="B18" i="12"/>
  <c r="E17" i="12"/>
  <c r="C17" i="12"/>
  <c r="A18" i="12"/>
  <c r="D17" i="12"/>
  <c r="B18" i="11"/>
  <c r="E17" i="11"/>
  <c r="C17" i="11"/>
  <c r="A18" i="11"/>
  <c r="D17" i="11"/>
  <c r="B18" i="10"/>
  <c r="E17" i="10"/>
  <c r="C17" i="10"/>
  <c r="A18" i="10"/>
  <c r="D17" i="10"/>
  <c r="B18" i="9"/>
  <c r="E17" i="9"/>
  <c r="C17" i="9"/>
  <c r="A18" i="9"/>
  <c r="D17" i="9"/>
  <c r="A18" i="8"/>
  <c r="D17" i="8"/>
  <c r="E17" i="8"/>
  <c r="B18" i="8"/>
  <c r="C17" i="8"/>
  <c r="B18" i="7"/>
  <c r="E17" i="7"/>
  <c r="C17" i="7"/>
  <c r="A18" i="7"/>
  <c r="D17" i="7"/>
  <c r="B18" i="6"/>
  <c r="E17" i="6"/>
  <c r="C17" i="6"/>
  <c r="A18" i="6"/>
  <c r="D17" i="6"/>
  <c r="Y14" i="2"/>
  <c r="V15" i="2"/>
  <c r="BV14" i="4"/>
  <c r="BU14" i="4"/>
  <c r="BW14" i="4"/>
  <c r="I15" i="3"/>
  <c r="L14" i="3"/>
  <c r="J14" i="3"/>
  <c r="AJ15" i="2"/>
  <c r="AM14" i="2"/>
  <c r="AU14" i="4"/>
  <c r="AS14" i="4"/>
  <c r="AL14" i="2"/>
  <c r="AN14" i="2"/>
  <c r="AK15" i="2"/>
  <c r="H15" i="3"/>
  <c r="K14" i="3"/>
  <c r="Z14" i="2"/>
  <c r="X14" i="2"/>
  <c r="W15" i="2"/>
  <c r="H15" i="2"/>
  <c r="K14" i="2"/>
  <c r="AF14" i="4"/>
  <c r="AG14" i="4"/>
  <c r="AE14" i="4"/>
  <c r="BP14" i="4"/>
  <c r="BN14" i="4"/>
  <c r="J14" i="4"/>
  <c r="L14" i="4"/>
  <c r="BB14" i="4"/>
  <c r="AZ14" i="4"/>
  <c r="AL14" i="4"/>
  <c r="AN14" i="4"/>
  <c r="CC14" i="4"/>
  <c r="J14" i="2"/>
  <c r="I15" i="2"/>
  <c r="L14" i="2"/>
  <c r="BA14" i="4"/>
  <c r="P15" i="3"/>
  <c r="S14" i="3"/>
  <c r="Q14" i="3"/>
  <c r="R14" i="3"/>
  <c r="O15" i="3"/>
  <c r="D15" i="3"/>
  <c r="A16" i="3"/>
  <c r="AC15" i="3"/>
  <c r="AF14" i="3"/>
  <c r="Y14" i="4"/>
  <c r="CB14" i="4"/>
  <c r="CD14" i="4"/>
  <c r="BH14" i="4"/>
  <c r="BO14" i="4"/>
  <c r="AM14" i="4"/>
  <c r="X14" i="4"/>
  <c r="Z14" i="4"/>
  <c r="D15" i="4"/>
  <c r="A16" i="4"/>
  <c r="BG14" i="4"/>
  <c r="BI14" i="4"/>
  <c r="AD15" i="2"/>
  <c r="AG14" i="2"/>
  <c r="AE14" i="2"/>
  <c r="AF14" i="2"/>
  <c r="AC15" i="2"/>
  <c r="K14" i="4"/>
  <c r="Q17" i="2"/>
  <c r="P18" i="2"/>
  <c r="S17" i="2"/>
  <c r="AD17" i="3"/>
  <c r="AE16" i="3"/>
  <c r="AG16" i="3"/>
  <c r="A17" i="2"/>
  <c r="D16" i="2"/>
  <c r="O18" i="2"/>
  <c r="R17" i="2"/>
  <c r="AT16" i="4"/>
  <c r="AJ18" i="3"/>
  <c r="AM17" i="3"/>
  <c r="E18" i="5"/>
  <c r="B19" i="5"/>
  <c r="C18" i="5"/>
  <c r="V17" i="3"/>
  <c r="Y16" i="3"/>
  <c r="B18" i="3"/>
  <c r="C17" i="3"/>
  <c r="E17" i="3"/>
  <c r="W18" i="3"/>
  <c r="X17" i="3"/>
  <c r="Z17" i="3"/>
  <c r="E18" i="4"/>
  <c r="B19" i="4"/>
  <c r="C18" i="4"/>
  <c r="R16" i="4"/>
  <c r="B17" i="2"/>
  <c r="C16" i="2"/>
  <c r="E16" i="2"/>
  <c r="Q16" i="4"/>
  <c r="S16" i="4"/>
  <c r="D19" i="5"/>
  <c r="A20" i="5"/>
  <c r="AN18" i="3"/>
  <c r="AL18" i="3"/>
  <c r="AK19" i="3"/>
  <c r="E18" i="16" l="1"/>
  <c r="C18" i="16"/>
  <c r="B19" i="16"/>
  <c r="D18" i="16"/>
  <c r="A19" i="16"/>
  <c r="A19" i="15"/>
  <c r="D18" i="15"/>
  <c r="B19" i="15"/>
  <c r="E18" i="15"/>
  <c r="C18" i="15"/>
  <c r="D18" i="14"/>
  <c r="A19" i="14"/>
  <c r="C18" i="14"/>
  <c r="B19" i="14"/>
  <c r="E18" i="14"/>
  <c r="E18" i="13"/>
  <c r="B19" i="13"/>
  <c r="C18" i="13"/>
  <c r="D18" i="13"/>
  <c r="A19" i="13"/>
  <c r="D18" i="12"/>
  <c r="A19" i="12"/>
  <c r="C18" i="12"/>
  <c r="B19" i="12"/>
  <c r="E18" i="12"/>
  <c r="A19" i="11"/>
  <c r="D18" i="11"/>
  <c r="B19" i="11"/>
  <c r="E18" i="11"/>
  <c r="C18" i="11"/>
  <c r="A19" i="10"/>
  <c r="D18" i="10"/>
  <c r="B19" i="10"/>
  <c r="C18" i="10"/>
  <c r="E18" i="10"/>
  <c r="A19" i="9"/>
  <c r="D18" i="9"/>
  <c r="B19" i="9"/>
  <c r="E18" i="9"/>
  <c r="C18" i="9"/>
  <c r="B19" i="8"/>
  <c r="E18" i="8"/>
  <c r="C18" i="8"/>
  <c r="A19" i="8"/>
  <c r="D18" i="8"/>
  <c r="A19" i="7"/>
  <c r="D18" i="7"/>
  <c r="B19" i="7"/>
  <c r="E18" i="7"/>
  <c r="C18" i="7"/>
  <c r="A19" i="6"/>
  <c r="D18" i="6"/>
  <c r="E18" i="6"/>
  <c r="C18" i="6"/>
  <c r="B19" i="6"/>
  <c r="I16" i="3"/>
  <c r="L15" i="3"/>
  <c r="J15" i="3"/>
  <c r="AS15" i="4"/>
  <c r="AU15" i="4"/>
  <c r="AM15" i="2"/>
  <c r="AJ16" i="2"/>
  <c r="BU15" i="4"/>
  <c r="BW15" i="4"/>
  <c r="BV15" i="4"/>
  <c r="AK16" i="2"/>
  <c r="AN15" i="2"/>
  <c r="AL15" i="2"/>
  <c r="V16" i="2"/>
  <c r="Y15" i="2"/>
  <c r="Z15" i="2"/>
  <c r="X15" i="2"/>
  <c r="W16" i="2"/>
  <c r="H16" i="3"/>
  <c r="K15" i="3"/>
  <c r="BO15" i="4"/>
  <c r="CD15" i="4"/>
  <c r="CB15" i="4"/>
  <c r="Y15" i="4"/>
  <c r="AF15" i="4"/>
  <c r="AC16" i="2"/>
  <c r="AF15" i="2"/>
  <c r="AE15" i="2"/>
  <c r="AD16" i="2"/>
  <c r="AG15" i="2"/>
  <c r="A17" i="4"/>
  <c r="D16" i="4"/>
  <c r="X15" i="4"/>
  <c r="Z15" i="4"/>
  <c r="O16" i="3"/>
  <c r="R15" i="3"/>
  <c r="P16" i="3"/>
  <c r="Q15" i="3"/>
  <c r="S15" i="3"/>
  <c r="I16" i="2"/>
  <c r="L15" i="2"/>
  <c r="J15" i="2"/>
  <c r="BB15" i="4"/>
  <c r="AZ15" i="4"/>
  <c r="L15" i="4"/>
  <c r="J15" i="4"/>
  <c r="AG15" i="4"/>
  <c r="AE15" i="4"/>
  <c r="BI15" i="4"/>
  <c r="BG15" i="4"/>
  <c r="AF15" i="3"/>
  <c r="AC16" i="3"/>
  <c r="BA15" i="4"/>
  <c r="K15" i="4"/>
  <c r="AM15" i="4"/>
  <c r="BH15" i="4"/>
  <c r="D16" i="3"/>
  <c r="A17" i="3"/>
  <c r="CC15" i="4"/>
  <c r="AN15" i="4"/>
  <c r="AL15" i="4"/>
  <c r="BN15" i="4"/>
  <c r="BP15" i="4"/>
  <c r="H16" i="2"/>
  <c r="K15" i="2"/>
  <c r="AK20" i="3"/>
  <c r="AL19" i="3"/>
  <c r="AN19" i="3"/>
  <c r="D20" i="5"/>
  <c r="A21" i="5"/>
  <c r="B18" i="2"/>
  <c r="E17" i="2"/>
  <c r="C17" i="2"/>
  <c r="R17" i="4"/>
  <c r="A18" i="2"/>
  <c r="D17" i="2"/>
  <c r="V18" i="3"/>
  <c r="Y17" i="3"/>
  <c r="P19" i="2"/>
  <c r="S18" i="2"/>
  <c r="Q18" i="2"/>
  <c r="Q17" i="4"/>
  <c r="S17" i="4"/>
  <c r="E19" i="4"/>
  <c r="B20" i="4"/>
  <c r="C19" i="4"/>
  <c r="W19" i="3"/>
  <c r="Z18" i="3"/>
  <c r="X18" i="3"/>
  <c r="B19" i="3"/>
  <c r="C18" i="3"/>
  <c r="E18" i="3"/>
  <c r="O19" i="2"/>
  <c r="R18" i="2"/>
  <c r="E19" i="5"/>
  <c r="C19" i="5"/>
  <c r="B20" i="5"/>
  <c r="AM18" i="3"/>
  <c r="AJ19" i="3"/>
  <c r="AT17" i="4"/>
  <c r="AD18" i="3"/>
  <c r="AG17" i="3"/>
  <c r="AE17" i="3"/>
  <c r="D19" i="16" l="1"/>
  <c r="A20" i="16"/>
  <c r="C19" i="16"/>
  <c r="B20" i="16"/>
  <c r="E19" i="16"/>
  <c r="E19" i="15"/>
  <c r="C19" i="15"/>
  <c r="B20" i="15"/>
  <c r="D19" i="15"/>
  <c r="A20" i="15"/>
  <c r="B20" i="14"/>
  <c r="E19" i="14"/>
  <c r="C19" i="14"/>
  <c r="A20" i="14"/>
  <c r="D19" i="14"/>
  <c r="A20" i="13"/>
  <c r="D19" i="13"/>
  <c r="B20" i="13"/>
  <c r="E19" i="13"/>
  <c r="C19" i="13"/>
  <c r="B20" i="12"/>
  <c r="E19" i="12"/>
  <c r="C19" i="12"/>
  <c r="A20" i="12"/>
  <c r="D19" i="12"/>
  <c r="B20" i="11"/>
  <c r="C19" i="11"/>
  <c r="E19" i="11"/>
  <c r="D19" i="11"/>
  <c r="A20" i="11"/>
  <c r="E19" i="10"/>
  <c r="C19" i="10"/>
  <c r="B20" i="10"/>
  <c r="D19" i="10"/>
  <c r="A20" i="10"/>
  <c r="C19" i="9"/>
  <c r="B20" i="9"/>
  <c r="E19" i="9"/>
  <c r="A20" i="9"/>
  <c r="D19" i="9"/>
  <c r="D19" i="8"/>
  <c r="A20" i="8"/>
  <c r="E19" i="8"/>
  <c r="C19" i="8"/>
  <c r="B20" i="8"/>
  <c r="E19" i="7"/>
  <c r="C19" i="7"/>
  <c r="B20" i="7"/>
  <c r="D19" i="7"/>
  <c r="A20" i="7"/>
  <c r="E19" i="6"/>
  <c r="C19" i="6"/>
  <c r="B20" i="6"/>
  <c r="A20" i="6"/>
  <c r="D19" i="6"/>
  <c r="H17" i="3"/>
  <c r="K16" i="3"/>
  <c r="AN16" i="2"/>
  <c r="AK17" i="2"/>
  <c r="AL16" i="2"/>
  <c r="W17" i="2"/>
  <c r="X16" i="2"/>
  <c r="Z16" i="2"/>
  <c r="V17" i="2"/>
  <c r="Y16" i="2"/>
  <c r="BV16" i="4"/>
  <c r="BU16" i="4"/>
  <c r="BW16" i="4"/>
  <c r="L16" i="3"/>
  <c r="I17" i="3"/>
  <c r="J16" i="3"/>
  <c r="AJ17" i="2"/>
  <c r="AM16" i="2"/>
  <c r="AS16" i="4"/>
  <c r="AU16" i="4"/>
  <c r="H17" i="2"/>
  <c r="K16" i="2"/>
  <c r="BH16" i="4"/>
  <c r="K16" i="4"/>
  <c r="R16" i="3"/>
  <c r="O17" i="3"/>
  <c r="AF16" i="4"/>
  <c r="CB16" i="4"/>
  <c r="CD16" i="4"/>
  <c r="D17" i="3"/>
  <c r="A18" i="3"/>
  <c r="AM16" i="4"/>
  <c r="AE16" i="4"/>
  <c r="AG16" i="4"/>
  <c r="J16" i="4"/>
  <c r="L16" i="4"/>
  <c r="X16" i="4"/>
  <c r="Z16" i="4"/>
  <c r="A18" i="4"/>
  <c r="D17" i="4"/>
  <c r="BP16" i="4"/>
  <c r="BN16" i="4"/>
  <c r="AL16" i="4"/>
  <c r="AN16" i="4"/>
  <c r="BA16" i="4"/>
  <c r="BI16" i="4"/>
  <c r="BG16" i="4"/>
  <c r="P17" i="3"/>
  <c r="S16" i="3"/>
  <c r="Q16" i="3"/>
  <c r="AC17" i="2"/>
  <c r="AF16" i="2"/>
  <c r="Y16" i="4"/>
  <c r="BO16" i="4"/>
  <c r="CC16" i="4"/>
  <c r="AF16" i="3"/>
  <c r="AC17" i="3"/>
  <c r="BB16" i="4"/>
  <c r="AZ16" i="4"/>
  <c r="I17" i="2"/>
  <c r="J16" i="2"/>
  <c r="L16" i="2"/>
  <c r="AG16" i="2"/>
  <c r="AD17" i="2"/>
  <c r="AE16" i="2"/>
  <c r="AE18" i="3"/>
  <c r="AD19" i="3"/>
  <c r="AG18" i="3"/>
  <c r="AT18" i="4"/>
  <c r="C20" i="5"/>
  <c r="E20" i="5"/>
  <c r="B21" i="5"/>
  <c r="C19" i="3"/>
  <c r="B20" i="3"/>
  <c r="E19" i="3"/>
  <c r="X19" i="3"/>
  <c r="W20" i="3"/>
  <c r="Z19" i="3"/>
  <c r="O20" i="2"/>
  <c r="R19" i="2"/>
  <c r="Q18" i="4"/>
  <c r="S18" i="4"/>
  <c r="D18" i="2"/>
  <c r="A19" i="2"/>
  <c r="C18" i="2"/>
  <c r="B19" i="2"/>
  <c r="E18" i="2"/>
  <c r="AJ20" i="3"/>
  <c r="AM19" i="3"/>
  <c r="E20" i="4"/>
  <c r="C20" i="4"/>
  <c r="B21" i="4"/>
  <c r="Q19" i="2"/>
  <c r="P20" i="2"/>
  <c r="S19" i="2"/>
  <c r="Y18" i="3"/>
  <c r="V19" i="3"/>
  <c r="R18" i="4"/>
  <c r="A22" i="5"/>
  <c r="D21" i="5"/>
  <c r="AK21" i="3"/>
  <c r="AN20" i="3"/>
  <c r="AL20" i="3"/>
  <c r="D20" i="16" l="1"/>
  <c r="A21" i="16"/>
  <c r="B21" i="16"/>
  <c r="C20" i="16"/>
  <c r="E20" i="16"/>
  <c r="A21" i="15"/>
  <c r="D20" i="15"/>
  <c r="B21" i="15"/>
  <c r="E20" i="15"/>
  <c r="C20" i="15"/>
  <c r="A21" i="14"/>
  <c r="D20" i="14"/>
  <c r="E20" i="14"/>
  <c r="B21" i="14"/>
  <c r="C20" i="14"/>
  <c r="B21" i="13"/>
  <c r="E20" i="13"/>
  <c r="C20" i="13"/>
  <c r="D20" i="13"/>
  <c r="A21" i="13"/>
  <c r="A21" i="12"/>
  <c r="D20" i="12"/>
  <c r="B21" i="12"/>
  <c r="E20" i="12"/>
  <c r="C20" i="12"/>
  <c r="A21" i="11"/>
  <c r="D20" i="11"/>
  <c r="B21" i="11"/>
  <c r="E20" i="11"/>
  <c r="C20" i="11"/>
  <c r="A21" i="10"/>
  <c r="D20" i="10"/>
  <c r="B21" i="10"/>
  <c r="E20" i="10"/>
  <c r="C20" i="10"/>
  <c r="A21" i="9"/>
  <c r="D20" i="9"/>
  <c r="B21" i="9"/>
  <c r="E20" i="9"/>
  <c r="C20" i="9"/>
  <c r="B21" i="8"/>
  <c r="E20" i="8"/>
  <c r="C20" i="8"/>
  <c r="A21" i="8"/>
  <c r="D20" i="8"/>
  <c r="E20" i="7"/>
  <c r="C20" i="7"/>
  <c r="B21" i="7"/>
  <c r="A21" i="7"/>
  <c r="D20" i="7"/>
  <c r="A21" i="6"/>
  <c r="D20" i="6"/>
  <c r="B21" i="6"/>
  <c r="E20" i="6"/>
  <c r="C20" i="6"/>
  <c r="AL17" i="2"/>
  <c r="AK18" i="2"/>
  <c r="AN17" i="2"/>
  <c r="AJ18" i="2"/>
  <c r="AM17" i="2"/>
  <c r="BV17" i="4"/>
  <c r="AS17" i="4"/>
  <c r="AU17" i="4"/>
  <c r="X17" i="2"/>
  <c r="W18" i="2"/>
  <c r="Z17" i="2"/>
  <c r="L17" i="3"/>
  <c r="J17" i="3"/>
  <c r="I18" i="3"/>
  <c r="BU17" i="4"/>
  <c r="BW17" i="4"/>
  <c r="V18" i="2"/>
  <c r="Y17" i="2"/>
  <c r="H18" i="3"/>
  <c r="K17" i="3"/>
  <c r="AG17" i="2"/>
  <c r="AE17" i="2"/>
  <c r="AD18" i="2"/>
  <c r="J17" i="2"/>
  <c r="I18" i="2"/>
  <c r="L17" i="2"/>
  <c r="AF17" i="3"/>
  <c r="AC18" i="3"/>
  <c r="BO17" i="4"/>
  <c r="S17" i="3"/>
  <c r="P18" i="3"/>
  <c r="Q17" i="3"/>
  <c r="AL17" i="4"/>
  <c r="AN17" i="4"/>
  <c r="AG17" i="4"/>
  <c r="AE17" i="4"/>
  <c r="O18" i="3"/>
  <c r="R17" i="3"/>
  <c r="BH17" i="4"/>
  <c r="AF17" i="2"/>
  <c r="AC18" i="2"/>
  <c r="BA17" i="4"/>
  <c r="D18" i="4"/>
  <c r="A19" i="4"/>
  <c r="D18" i="3"/>
  <c r="A19" i="3"/>
  <c r="CB17" i="4"/>
  <c r="CD17" i="4"/>
  <c r="AZ17" i="4"/>
  <c r="BB17" i="4"/>
  <c r="CC17" i="4"/>
  <c r="Y17" i="4"/>
  <c r="BI17" i="4"/>
  <c r="BG17" i="4"/>
  <c r="BP17" i="4"/>
  <c r="BN17" i="4"/>
  <c r="Z17" i="4"/>
  <c r="X17" i="4"/>
  <c r="J17" i="4"/>
  <c r="L17" i="4"/>
  <c r="AM17" i="4"/>
  <c r="AF17" i="4"/>
  <c r="K17" i="4"/>
  <c r="H18" i="2"/>
  <c r="K17" i="2"/>
  <c r="S20" i="2"/>
  <c r="P21" i="2"/>
  <c r="Q20" i="2"/>
  <c r="AL21" i="3"/>
  <c r="AK22" i="3"/>
  <c r="AN21" i="3"/>
  <c r="V20" i="3"/>
  <c r="Y19" i="3"/>
  <c r="A20" i="2"/>
  <c r="D19" i="2"/>
  <c r="Z20" i="3"/>
  <c r="X20" i="3"/>
  <c r="W21" i="3"/>
  <c r="C21" i="4"/>
  <c r="E21" i="4"/>
  <c r="B22" i="4"/>
  <c r="R20" i="2"/>
  <c r="O21" i="2"/>
  <c r="B21" i="3"/>
  <c r="E20" i="3"/>
  <c r="C20" i="3"/>
  <c r="A23" i="5"/>
  <c r="D22" i="5"/>
  <c r="R19" i="4"/>
  <c r="Q19" i="4"/>
  <c r="S19" i="4"/>
  <c r="AG19" i="3"/>
  <c r="AE19" i="3"/>
  <c r="AD20" i="3"/>
  <c r="AM20" i="3"/>
  <c r="AJ21" i="3"/>
  <c r="E19" i="2"/>
  <c r="C19" i="2"/>
  <c r="B20" i="2"/>
  <c r="C21" i="5"/>
  <c r="B22" i="5"/>
  <c r="E21" i="5"/>
  <c r="AT19" i="4"/>
  <c r="B22" i="16" l="1"/>
  <c r="C21" i="16"/>
  <c r="E21" i="16"/>
  <c r="A22" i="16"/>
  <c r="D21" i="16"/>
  <c r="B22" i="15"/>
  <c r="E21" i="15"/>
  <c r="C21" i="15"/>
  <c r="A22" i="15"/>
  <c r="D21" i="15"/>
  <c r="E21" i="14"/>
  <c r="C21" i="14"/>
  <c r="B22" i="14"/>
  <c r="A22" i="14"/>
  <c r="D21" i="14"/>
  <c r="A22" i="13"/>
  <c r="D21" i="13"/>
  <c r="B22" i="13"/>
  <c r="E21" i="13"/>
  <c r="C21" i="13"/>
  <c r="C21" i="12"/>
  <c r="B22" i="12"/>
  <c r="E21" i="12"/>
  <c r="D21" i="12"/>
  <c r="A22" i="12"/>
  <c r="B22" i="11"/>
  <c r="E21" i="11"/>
  <c r="C21" i="11"/>
  <c r="A22" i="11"/>
  <c r="D21" i="11"/>
  <c r="B22" i="10"/>
  <c r="E21" i="10"/>
  <c r="C21" i="10"/>
  <c r="A22" i="10"/>
  <c r="D21" i="10"/>
  <c r="B22" i="9"/>
  <c r="E21" i="9"/>
  <c r="C21" i="9"/>
  <c r="A22" i="9"/>
  <c r="D21" i="9"/>
  <c r="D21" i="8"/>
  <c r="A22" i="8"/>
  <c r="B22" i="8"/>
  <c r="E21" i="8"/>
  <c r="C21" i="8"/>
  <c r="A22" i="7"/>
  <c r="D21" i="7"/>
  <c r="B22" i="7"/>
  <c r="E21" i="7"/>
  <c r="C21" i="7"/>
  <c r="B22" i="6"/>
  <c r="E21" i="6"/>
  <c r="C21" i="6"/>
  <c r="A22" i="6"/>
  <c r="D21" i="6"/>
  <c r="K18" i="3"/>
  <c r="H19" i="3"/>
  <c r="Z18" i="2"/>
  <c r="W19" i="2"/>
  <c r="X18" i="2"/>
  <c r="AU18" i="4"/>
  <c r="AS18" i="4"/>
  <c r="AJ19" i="2"/>
  <c r="AM18" i="2"/>
  <c r="Y18" i="2"/>
  <c r="V19" i="2"/>
  <c r="J18" i="3"/>
  <c r="L18" i="3"/>
  <c r="I19" i="3"/>
  <c r="BV18" i="4"/>
  <c r="AL18" i="2"/>
  <c r="AK19" i="2"/>
  <c r="AN18" i="2"/>
  <c r="BW18" i="4"/>
  <c r="BU18" i="4"/>
  <c r="H19" i="2"/>
  <c r="K18" i="2"/>
  <c r="J18" i="4"/>
  <c r="L18" i="4"/>
  <c r="Y18" i="4"/>
  <c r="CB18" i="4"/>
  <c r="CD18" i="4"/>
  <c r="R18" i="3"/>
  <c r="O19" i="3"/>
  <c r="Q18" i="3"/>
  <c r="P19" i="3"/>
  <c r="S18" i="3"/>
  <c r="AC19" i="3"/>
  <c r="AF18" i="3"/>
  <c r="BN18" i="4"/>
  <c r="BP18" i="4"/>
  <c r="BG18" i="4"/>
  <c r="BI18" i="4"/>
  <c r="D19" i="3"/>
  <c r="A20" i="3"/>
  <c r="AN18" i="4"/>
  <c r="AL18" i="4"/>
  <c r="AE18" i="2"/>
  <c r="AD19" i="2"/>
  <c r="AG18" i="2"/>
  <c r="K18" i="4"/>
  <c r="AM18" i="4"/>
  <c r="X18" i="4"/>
  <c r="Z18" i="4"/>
  <c r="CC18" i="4"/>
  <c r="BA18" i="4"/>
  <c r="BH18" i="4"/>
  <c r="AF18" i="4"/>
  <c r="AZ18" i="4"/>
  <c r="BB18" i="4"/>
  <c r="A20" i="4"/>
  <c r="D19" i="4"/>
  <c r="AF18" i="2"/>
  <c r="AC19" i="2"/>
  <c r="AE18" i="4"/>
  <c r="AG18" i="4"/>
  <c r="BO18" i="4"/>
  <c r="I19" i="2"/>
  <c r="J18" i="2"/>
  <c r="L18" i="2"/>
  <c r="C22" i="5"/>
  <c r="E22" i="5"/>
  <c r="B23" i="5"/>
  <c r="AT20" i="4"/>
  <c r="Q20" i="4"/>
  <c r="S20" i="4"/>
  <c r="D23" i="5"/>
  <c r="A24" i="5"/>
  <c r="O22" i="2"/>
  <c r="R21" i="2"/>
  <c r="AD21" i="3"/>
  <c r="AE20" i="3"/>
  <c r="AG20" i="3"/>
  <c r="W22" i="3"/>
  <c r="X21" i="3"/>
  <c r="Z21" i="3"/>
  <c r="R20" i="4"/>
  <c r="C22" i="4"/>
  <c r="E22" i="4"/>
  <c r="B23" i="4"/>
  <c r="AN22" i="3"/>
  <c r="AL22" i="3"/>
  <c r="AK23" i="3"/>
  <c r="AJ22" i="3"/>
  <c r="AM21" i="3"/>
  <c r="B22" i="3"/>
  <c r="C21" i="3"/>
  <c r="E21" i="3"/>
  <c r="A21" i="2"/>
  <c r="D20" i="2"/>
  <c r="V21" i="3"/>
  <c r="Y20" i="3"/>
  <c r="Q21" i="2"/>
  <c r="P22" i="2"/>
  <c r="S21" i="2"/>
  <c r="B21" i="2"/>
  <c r="C20" i="2"/>
  <c r="E20" i="2"/>
  <c r="D22" i="16" l="1"/>
  <c r="A23" i="16"/>
  <c r="E22" i="16"/>
  <c r="C22" i="16"/>
  <c r="B23" i="16"/>
  <c r="A23" i="15"/>
  <c r="D22" i="15"/>
  <c r="B23" i="15"/>
  <c r="E22" i="15"/>
  <c r="C22" i="15"/>
  <c r="C22" i="14"/>
  <c r="B23" i="14"/>
  <c r="E22" i="14"/>
  <c r="D22" i="14"/>
  <c r="A23" i="14"/>
  <c r="B23" i="13"/>
  <c r="E22" i="13"/>
  <c r="C22" i="13"/>
  <c r="A23" i="13"/>
  <c r="D22" i="13"/>
  <c r="D22" i="12"/>
  <c r="A23" i="12"/>
  <c r="C22" i="12"/>
  <c r="E22" i="12"/>
  <c r="B23" i="12"/>
  <c r="A23" i="11"/>
  <c r="D22" i="11"/>
  <c r="B23" i="11"/>
  <c r="E22" i="11"/>
  <c r="C22" i="11"/>
  <c r="A23" i="10"/>
  <c r="D22" i="10"/>
  <c r="B23" i="10"/>
  <c r="C22" i="10"/>
  <c r="E22" i="10"/>
  <c r="D22" i="9"/>
  <c r="A23" i="9"/>
  <c r="B23" i="9"/>
  <c r="C22" i="9"/>
  <c r="E22" i="9"/>
  <c r="B23" i="8"/>
  <c r="E22" i="8"/>
  <c r="C22" i="8"/>
  <c r="A23" i="8"/>
  <c r="D22" i="8"/>
  <c r="B23" i="7"/>
  <c r="E22" i="7"/>
  <c r="C22" i="7"/>
  <c r="A23" i="7"/>
  <c r="D22" i="7"/>
  <c r="D22" i="6"/>
  <c r="A23" i="6"/>
  <c r="B23" i="6"/>
  <c r="C22" i="6"/>
  <c r="E22" i="6"/>
  <c r="BW19" i="4"/>
  <c r="BU19" i="4"/>
  <c r="AS19" i="4"/>
  <c r="AU19" i="4"/>
  <c r="W20" i="2"/>
  <c r="Z19" i="2"/>
  <c r="X19" i="2"/>
  <c r="BV19" i="4"/>
  <c r="V20" i="2"/>
  <c r="Y19" i="2"/>
  <c r="H20" i="3"/>
  <c r="K19" i="3"/>
  <c r="AL19" i="2"/>
  <c r="AK20" i="2"/>
  <c r="AN19" i="2"/>
  <c r="I20" i="3"/>
  <c r="L19" i="3"/>
  <c r="J19" i="3"/>
  <c r="AJ20" i="2"/>
  <c r="AM19" i="2"/>
  <c r="AE19" i="4"/>
  <c r="AG19" i="4"/>
  <c r="CC19" i="4"/>
  <c r="Z19" i="4"/>
  <c r="X19" i="4"/>
  <c r="K19" i="4"/>
  <c r="BP19" i="4"/>
  <c r="BN19" i="4"/>
  <c r="AC20" i="3"/>
  <c r="AF19" i="3"/>
  <c r="O20" i="3"/>
  <c r="R19" i="3"/>
  <c r="CB19" i="4"/>
  <c r="CD19" i="4"/>
  <c r="J19" i="2"/>
  <c r="I20" i="2"/>
  <c r="L19" i="2"/>
  <c r="BH19" i="4"/>
  <c r="AL19" i="4"/>
  <c r="AN19" i="4"/>
  <c r="BI19" i="4"/>
  <c r="BG19" i="4"/>
  <c r="Y19" i="4"/>
  <c r="J19" i="4"/>
  <c r="L19" i="4"/>
  <c r="BO19" i="4"/>
  <c r="A21" i="4"/>
  <c r="D20" i="4"/>
  <c r="AF19" i="4"/>
  <c r="AM19" i="4"/>
  <c r="AG19" i="2"/>
  <c r="AE19" i="2"/>
  <c r="AD20" i="2"/>
  <c r="S19" i="3"/>
  <c r="P20" i="3"/>
  <c r="Q19" i="3"/>
  <c r="AC20" i="2"/>
  <c r="AF19" i="2"/>
  <c r="AZ19" i="4"/>
  <c r="BB19" i="4"/>
  <c r="BA19" i="4"/>
  <c r="D20" i="3"/>
  <c r="A21" i="3"/>
  <c r="H20" i="2"/>
  <c r="K19" i="2"/>
  <c r="B23" i="3"/>
  <c r="E22" i="3"/>
  <c r="C22" i="3"/>
  <c r="AK24" i="3"/>
  <c r="AL23" i="3"/>
  <c r="AN23" i="3"/>
  <c r="AM22" i="3"/>
  <c r="AJ23" i="3"/>
  <c r="C23" i="4"/>
  <c r="E23" i="4"/>
  <c r="B24" i="4"/>
  <c r="D24" i="5"/>
  <c r="A25" i="5"/>
  <c r="AT21" i="4"/>
  <c r="V22" i="3"/>
  <c r="Y21" i="3"/>
  <c r="B22" i="2"/>
  <c r="E21" i="2"/>
  <c r="C21" i="2"/>
  <c r="P23" i="2"/>
  <c r="S22" i="2"/>
  <c r="Q22" i="2"/>
  <c r="W23" i="3"/>
  <c r="Z22" i="3"/>
  <c r="X22" i="3"/>
  <c r="AD22" i="3"/>
  <c r="AG21" i="3"/>
  <c r="AE21" i="3"/>
  <c r="E23" i="5"/>
  <c r="C23" i="5"/>
  <c r="B24" i="5"/>
  <c r="A22" i="2"/>
  <c r="D21" i="2"/>
  <c r="R21" i="4"/>
  <c r="O23" i="2"/>
  <c r="R22" i="2"/>
  <c r="Q21" i="4"/>
  <c r="S21" i="4"/>
  <c r="A24" i="16" l="1"/>
  <c r="D23" i="16"/>
  <c r="B24" i="16"/>
  <c r="E23" i="16"/>
  <c r="C23" i="16"/>
  <c r="E23" i="15"/>
  <c r="C23" i="15"/>
  <c r="B24" i="15"/>
  <c r="D23" i="15"/>
  <c r="A24" i="15"/>
  <c r="A24" i="14"/>
  <c r="D23" i="14"/>
  <c r="C23" i="14"/>
  <c r="B24" i="14"/>
  <c r="E23" i="14"/>
  <c r="D23" i="13"/>
  <c r="A24" i="13"/>
  <c r="B24" i="13"/>
  <c r="E23" i="13"/>
  <c r="C23" i="13"/>
  <c r="B24" i="12"/>
  <c r="E23" i="12"/>
  <c r="C23" i="12"/>
  <c r="A24" i="12"/>
  <c r="D23" i="12"/>
  <c r="B24" i="11"/>
  <c r="E23" i="11"/>
  <c r="C23" i="11"/>
  <c r="D23" i="11"/>
  <c r="A24" i="11"/>
  <c r="E23" i="10"/>
  <c r="C23" i="10"/>
  <c r="B24" i="10"/>
  <c r="D23" i="10"/>
  <c r="A24" i="10"/>
  <c r="A24" i="9"/>
  <c r="D23" i="9"/>
  <c r="E23" i="9"/>
  <c r="C23" i="9"/>
  <c r="B24" i="9"/>
  <c r="D23" i="8"/>
  <c r="A24" i="8"/>
  <c r="E23" i="8"/>
  <c r="C23" i="8"/>
  <c r="B24" i="8"/>
  <c r="D23" i="7"/>
  <c r="A24" i="7"/>
  <c r="E23" i="7"/>
  <c r="C23" i="7"/>
  <c r="B24" i="7"/>
  <c r="C23" i="6"/>
  <c r="E23" i="6"/>
  <c r="B24" i="6"/>
  <c r="D23" i="6"/>
  <c r="A24" i="6"/>
  <c r="AM20" i="2"/>
  <c r="AJ21" i="2"/>
  <c r="K20" i="3"/>
  <c r="H21" i="3"/>
  <c r="BV20" i="4"/>
  <c r="AK21" i="2"/>
  <c r="AL20" i="2"/>
  <c r="AN20" i="2"/>
  <c r="Z20" i="2"/>
  <c r="W21" i="2"/>
  <c r="X20" i="2"/>
  <c r="Y20" i="2"/>
  <c r="V21" i="2"/>
  <c r="I21" i="3"/>
  <c r="J20" i="3"/>
  <c r="L20" i="3"/>
  <c r="AU20" i="4"/>
  <c r="AS20" i="4"/>
  <c r="BU20" i="4"/>
  <c r="BW20" i="4"/>
  <c r="H21" i="2"/>
  <c r="K20" i="2"/>
  <c r="BA20" i="4"/>
  <c r="AM20" i="4"/>
  <c r="J20" i="4"/>
  <c r="L20" i="4"/>
  <c r="Y20" i="4"/>
  <c r="AN20" i="4"/>
  <c r="AL20" i="4"/>
  <c r="BH20" i="4"/>
  <c r="R20" i="3"/>
  <c r="O21" i="3"/>
  <c r="BN20" i="4"/>
  <c r="BP20" i="4"/>
  <c r="CC20" i="4"/>
  <c r="A22" i="3"/>
  <c r="D21" i="3"/>
  <c r="AC21" i="2"/>
  <c r="AF20" i="2"/>
  <c r="AE20" i="2"/>
  <c r="AG20" i="2"/>
  <c r="AD21" i="2"/>
  <c r="A22" i="4"/>
  <c r="D21" i="4"/>
  <c r="BG20" i="4"/>
  <c r="BI20" i="4"/>
  <c r="CB20" i="4"/>
  <c r="CD20" i="4"/>
  <c r="X20" i="4"/>
  <c r="Z20" i="4"/>
  <c r="AF20" i="4"/>
  <c r="BO20" i="4"/>
  <c r="I21" i="2"/>
  <c r="J20" i="2"/>
  <c r="L20" i="2"/>
  <c r="AC21" i="3"/>
  <c r="AF20" i="3"/>
  <c r="K20" i="4"/>
  <c r="BB20" i="4"/>
  <c r="AZ20" i="4"/>
  <c r="S20" i="3"/>
  <c r="Q20" i="3"/>
  <c r="P21" i="3"/>
  <c r="AE20" i="4"/>
  <c r="AG20" i="4"/>
  <c r="Q22" i="4"/>
  <c r="S22" i="4"/>
  <c r="O24" i="2"/>
  <c r="R23" i="2"/>
  <c r="Q23" i="2"/>
  <c r="P24" i="2"/>
  <c r="S23" i="2"/>
  <c r="Y22" i="3"/>
  <c r="V23" i="3"/>
  <c r="C24" i="4"/>
  <c r="E24" i="4"/>
  <c r="B25" i="4"/>
  <c r="E23" i="3"/>
  <c r="C23" i="3"/>
  <c r="B24" i="3"/>
  <c r="X23" i="3"/>
  <c r="W24" i="3"/>
  <c r="Z23" i="3"/>
  <c r="AT22" i="4"/>
  <c r="D25" i="5"/>
  <c r="A26" i="5"/>
  <c r="R22" i="4"/>
  <c r="AK25" i="3"/>
  <c r="AN24" i="3"/>
  <c r="AL24" i="3"/>
  <c r="B25" i="5"/>
  <c r="C24" i="5"/>
  <c r="E24" i="5"/>
  <c r="D22" i="2"/>
  <c r="A23" i="2"/>
  <c r="AE22" i="3"/>
  <c r="AD23" i="3"/>
  <c r="AG22" i="3"/>
  <c r="C22" i="2"/>
  <c r="B23" i="2"/>
  <c r="E22" i="2"/>
  <c r="AJ24" i="3"/>
  <c r="AM23" i="3"/>
  <c r="E24" i="16" l="1"/>
  <c r="B25" i="16"/>
  <c r="C24" i="16"/>
  <c r="D24" i="16"/>
  <c r="A25" i="16"/>
  <c r="D24" i="15"/>
  <c r="A25" i="15"/>
  <c r="B25" i="15"/>
  <c r="E24" i="15"/>
  <c r="C24" i="15"/>
  <c r="B25" i="14"/>
  <c r="C24" i="14"/>
  <c r="E24" i="14"/>
  <c r="A25" i="14"/>
  <c r="D24" i="14"/>
  <c r="B25" i="13"/>
  <c r="C24" i="13"/>
  <c r="E24" i="13"/>
  <c r="D24" i="13"/>
  <c r="A25" i="13"/>
  <c r="A25" i="12"/>
  <c r="D24" i="12"/>
  <c r="C24" i="12"/>
  <c r="B25" i="12"/>
  <c r="E24" i="12"/>
  <c r="A25" i="11"/>
  <c r="D24" i="11"/>
  <c r="B25" i="11"/>
  <c r="E24" i="11"/>
  <c r="C24" i="11"/>
  <c r="D24" i="10"/>
  <c r="A25" i="10"/>
  <c r="E24" i="10"/>
  <c r="C24" i="10"/>
  <c r="B25" i="10"/>
  <c r="B25" i="9"/>
  <c r="E24" i="9"/>
  <c r="C24" i="9"/>
  <c r="D24" i="9"/>
  <c r="A25" i="9"/>
  <c r="E24" i="8"/>
  <c r="B25" i="8"/>
  <c r="C24" i="8"/>
  <c r="A25" i="8"/>
  <c r="D24" i="8"/>
  <c r="A25" i="7"/>
  <c r="D24" i="7"/>
  <c r="B25" i="7"/>
  <c r="E24" i="7"/>
  <c r="C24" i="7"/>
  <c r="A25" i="6"/>
  <c r="D24" i="6"/>
  <c r="B25" i="6"/>
  <c r="E24" i="6"/>
  <c r="C24" i="6"/>
  <c r="Y21" i="2"/>
  <c r="V22" i="2"/>
  <c r="K21" i="3"/>
  <c r="H22" i="3"/>
  <c r="AN21" i="2"/>
  <c r="AL21" i="2"/>
  <c r="AK22" i="2"/>
  <c r="AS21" i="4"/>
  <c r="AU21" i="4"/>
  <c r="AJ22" i="2"/>
  <c r="AM21" i="2"/>
  <c r="BU21" i="4"/>
  <c r="BW21" i="4"/>
  <c r="I22" i="3"/>
  <c r="L21" i="3"/>
  <c r="J21" i="3"/>
  <c r="Z21" i="2"/>
  <c r="X21" i="2"/>
  <c r="W22" i="2"/>
  <c r="BV21" i="4"/>
  <c r="AG21" i="4"/>
  <c r="AE21" i="4"/>
  <c r="K21" i="4"/>
  <c r="Z21" i="4"/>
  <c r="X21" i="4"/>
  <c r="A23" i="3"/>
  <c r="D22" i="3"/>
  <c r="BH21" i="4"/>
  <c r="AF21" i="4"/>
  <c r="D22" i="4"/>
  <c r="A23" i="4"/>
  <c r="CC21" i="4"/>
  <c r="J21" i="4"/>
  <c r="L21" i="4"/>
  <c r="BA21" i="4"/>
  <c r="P22" i="3"/>
  <c r="S21" i="3"/>
  <c r="Q21" i="3"/>
  <c r="AZ21" i="4"/>
  <c r="BB21" i="4"/>
  <c r="I22" i="2"/>
  <c r="L21" i="2"/>
  <c r="J21" i="2"/>
  <c r="CD21" i="4"/>
  <c r="CB21" i="4"/>
  <c r="AD22" i="2"/>
  <c r="AG21" i="2"/>
  <c r="AE21" i="2"/>
  <c r="AF21" i="2"/>
  <c r="AC22" i="2"/>
  <c r="R21" i="3"/>
  <c r="O22" i="3"/>
  <c r="Y21" i="4"/>
  <c r="AM21" i="4"/>
  <c r="AF21" i="3"/>
  <c r="AC22" i="3"/>
  <c r="BO21" i="4"/>
  <c r="BG21" i="4"/>
  <c r="BI21" i="4"/>
  <c r="BN21" i="4"/>
  <c r="BP21" i="4"/>
  <c r="AN21" i="4"/>
  <c r="AL21" i="4"/>
  <c r="H22" i="2"/>
  <c r="K21" i="2"/>
  <c r="AM24" i="3"/>
  <c r="AJ25" i="3"/>
  <c r="A24" i="2"/>
  <c r="D23" i="2"/>
  <c r="R23" i="4"/>
  <c r="V24" i="3"/>
  <c r="Y23" i="3"/>
  <c r="S24" i="2"/>
  <c r="P25" i="2"/>
  <c r="Q24" i="2"/>
  <c r="R24" i="2"/>
  <c r="O25" i="2"/>
  <c r="C25" i="5"/>
  <c r="B26" i="5"/>
  <c r="E25" i="5"/>
  <c r="AL25" i="3"/>
  <c r="AK26" i="3"/>
  <c r="AN25" i="3"/>
  <c r="AT23" i="4"/>
  <c r="Z24" i="3"/>
  <c r="X24" i="3"/>
  <c r="W25" i="3"/>
  <c r="E23" i="2"/>
  <c r="C23" i="2"/>
  <c r="B24" i="2"/>
  <c r="C25" i="4"/>
  <c r="E25" i="4"/>
  <c r="B26" i="4"/>
  <c r="Q23" i="4"/>
  <c r="S23" i="4"/>
  <c r="AG23" i="3"/>
  <c r="AE23" i="3"/>
  <c r="AD24" i="3"/>
  <c r="A27" i="5"/>
  <c r="D26" i="5"/>
  <c r="E24" i="3"/>
  <c r="C24" i="3"/>
  <c r="B25" i="3"/>
  <c r="A26" i="16" l="1"/>
  <c r="D25" i="16"/>
  <c r="B26" i="16"/>
  <c r="E25" i="16"/>
  <c r="C25" i="16"/>
  <c r="B26" i="15"/>
  <c r="E25" i="15"/>
  <c r="C25" i="15"/>
  <c r="A26" i="15"/>
  <c r="D25" i="15"/>
  <c r="A26" i="14"/>
  <c r="D25" i="14"/>
  <c r="B26" i="14"/>
  <c r="E25" i="14"/>
  <c r="C25" i="14"/>
  <c r="A26" i="13"/>
  <c r="D25" i="13"/>
  <c r="B26" i="13"/>
  <c r="E25" i="13"/>
  <c r="C25" i="13"/>
  <c r="B26" i="12"/>
  <c r="E25" i="12"/>
  <c r="C25" i="12"/>
  <c r="A26" i="12"/>
  <c r="D25" i="12"/>
  <c r="B26" i="11"/>
  <c r="E25" i="11"/>
  <c r="C25" i="11"/>
  <c r="A26" i="11"/>
  <c r="D25" i="11"/>
  <c r="A26" i="10"/>
  <c r="D25" i="10"/>
  <c r="E25" i="10"/>
  <c r="C25" i="10"/>
  <c r="B26" i="10"/>
  <c r="A26" i="9"/>
  <c r="D25" i="9"/>
  <c r="B26" i="9"/>
  <c r="E25" i="9"/>
  <c r="C25" i="9"/>
  <c r="A26" i="8"/>
  <c r="D25" i="8"/>
  <c r="B26" i="8"/>
  <c r="E25" i="8"/>
  <c r="C25" i="8"/>
  <c r="B26" i="7"/>
  <c r="E25" i="7"/>
  <c r="C25" i="7"/>
  <c r="A26" i="7"/>
  <c r="D25" i="7"/>
  <c r="B26" i="6"/>
  <c r="E25" i="6"/>
  <c r="C25" i="6"/>
  <c r="A26" i="6"/>
  <c r="D25" i="6"/>
  <c r="BV22" i="4"/>
  <c r="K22" i="3"/>
  <c r="H23" i="3"/>
  <c r="Z22" i="2"/>
  <c r="W23" i="2"/>
  <c r="X22" i="2"/>
  <c r="BU22" i="4"/>
  <c r="BW22" i="4"/>
  <c r="L22" i="3"/>
  <c r="J22" i="3"/>
  <c r="I23" i="3"/>
  <c r="AS22" i="4"/>
  <c r="AU22" i="4"/>
  <c r="Y22" i="2"/>
  <c r="V23" i="2"/>
  <c r="AJ23" i="2"/>
  <c r="AM22" i="2"/>
  <c r="AK23" i="2"/>
  <c r="AN22" i="2"/>
  <c r="AL22" i="2"/>
  <c r="H23" i="2"/>
  <c r="K22" i="2"/>
  <c r="BP22" i="4"/>
  <c r="BN22" i="4"/>
  <c r="AC23" i="3"/>
  <c r="AF22" i="3"/>
  <c r="Y22" i="4"/>
  <c r="AF22" i="2"/>
  <c r="AC23" i="2"/>
  <c r="AG22" i="2"/>
  <c r="AE22" i="2"/>
  <c r="AD23" i="2"/>
  <c r="AZ22" i="4"/>
  <c r="BB22" i="4"/>
  <c r="Q22" i="3"/>
  <c r="P23" i="3"/>
  <c r="S22" i="3"/>
  <c r="J22" i="4"/>
  <c r="L22" i="4"/>
  <c r="D23" i="4"/>
  <c r="A24" i="4"/>
  <c r="BH22" i="4"/>
  <c r="K22" i="4"/>
  <c r="AL22" i="4"/>
  <c r="AN22" i="4"/>
  <c r="X22" i="4"/>
  <c r="Z22" i="4"/>
  <c r="AE22" i="4"/>
  <c r="AG22" i="4"/>
  <c r="O23" i="3"/>
  <c r="R22" i="3"/>
  <c r="CD22" i="4"/>
  <c r="CB22" i="4"/>
  <c r="I23" i="2"/>
  <c r="J22" i="2"/>
  <c r="L22" i="2"/>
  <c r="BA22" i="4"/>
  <c r="BG22" i="4"/>
  <c r="BI22" i="4"/>
  <c r="BO22" i="4"/>
  <c r="AM22" i="4"/>
  <c r="CC22" i="4"/>
  <c r="AF22" i="4"/>
  <c r="A24" i="3"/>
  <c r="D23" i="3"/>
  <c r="O26" i="2"/>
  <c r="R25" i="2"/>
  <c r="B26" i="3"/>
  <c r="C25" i="3"/>
  <c r="E25" i="3"/>
  <c r="D27" i="5"/>
  <c r="A28" i="5"/>
  <c r="C26" i="4"/>
  <c r="E26" i="4"/>
  <c r="B27" i="4"/>
  <c r="W26" i="3"/>
  <c r="X25" i="3"/>
  <c r="Z25" i="3"/>
  <c r="AT24" i="4"/>
  <c r="AN26" i="3"/>
  <c r="AL26" i="3"/>
  <c r="AK27" i="3"/>
  <c r="R24" i="4"/>
  <c r="A25" i="2"/>
  <c r="D24" i="2"/>
  <c r="AJ26" i="3"/>
  <c r="AM25" i="3"/>
  <c r="Q24" i="4"/>
  <c r="S24" i="4"/>
  <c r="B25" i="2"/>
  <c r="C24" i="2"/>
  <c r="E24" i="2"/>
  <c r="V25" i="3"/>
  <c r="Y24" i="3"/>
  <c r="AD25" i="3"/>
  <c r="AE24" i="3"/>
  <c r="AG24" i="3"/>
  <c r="E26" i="5"/>
  <c r="B27" i="5"/>
  <c r="C26" i="5"/>
  <c r="Q25" i="2"/>
  <c r="P26" i="2"/>
  <c r="S25" i="2"/>
  <c r="B27" i="16" l="1"/>
  <c r="E26" i="16"/>
  <c r="C26" i="16"/>
  <c r="A27" i="16"/>
  <c r="D26" i="16"/>
  <c r="A27" i="15"/>
  <c r="D26" i="15"/>
  <c r="B27" i="15"/>
  <c r="E26" i="15"/>
  <c r="C26" i="15"/>
  <c r="C26" i="14"/>
  <c r="E26" i="14"/>
  <c r="B27" i="14"/>
  <c r="D26" i="14"/>
  <c r="A27" i="14"/>
  <c r="B27" i="13"/>
  <c r="E26" i="13"/>
  <c r="C26" i="13"/>
  <c r="A27" i="13"/>
  <c r="D26" i="13"/>
  <c r="D26" i="12"/>
  <c r="A27" i="12"/>
  <c r="C26" i="12"/>
  <c r="B27" i="12"/>
  <c r="E26" i="12"/>
  <c r="A27" i="11"/>
  <c r="D26" i="11"/>
  <c r="B27" i="11"/>
  <c r="C26" i="11"/>
  <c r="E26" i="11"/>
  <c r="B27" i="10"/>
  <c r="E26" i="10"/>
  <c r="C26" i="10"/>
  <c r="A27" i="10"/>
  <c r="D26" i="10"/>
  <c r="E26" i="9"/>
  <c r="B27" i="9"/>
  <c r="C26" i="9"/>
  <c r="A27" i="9"/>
  <c r="D26" i="9"/>
  <c r="B27" i="8"/>
  <c r="E26" i="8"/>
  <c r="C26" i="8"/>
  <c r="A27" i="8"/>
  <c r="D26" i="8"/>
  <c r="A27" i="7"/>
  <c r="D26" i="7"/>
  <c r="B27" i="7"/>
  <c r="C26" i="7"/>
  <c r="E26" i="7"/>
  <c r="D26" i="6"/>
  <c r="A27" i="6"/>
  <c r="C26" i="6"/>
  <c r="E26" i="6"/>
  <c r="B27" i="6"/>
  <c r="Y23" i="2"/>
  <c r="V24" i="2"/>
  <c r="H24" i="3"/>
  <c r="K23" i="3"/>
  <c r="AL23" i="2"/>
  <c r="AK24" i="2"/>
  <c r="AN23" i="2"/>
  <c r="AS23" i="4"/>
  <c r="AU23" i="4"/>
  <c r="BU23" i="4"/>
  <c r="BW23" i="4"/>
  <c r="W24" i="2"/>
  <c r="Z23" i="2"/>
  <c r="X23" i="2"/>
  <c r="BV23" i="4"/>
  <c r="AJ24" i="2"/>
  <c r="AM23" i="2"/>
  <c r="I24" i="3"/>
  <c r="L23" i="3"/>
  <c r="J23" i="3"/>
  <c r="D24" i="3"/>
  <c r="A25" i="3"/>
  <c r="BA23" i="4"/>
  <c r="L23" i="2"/>
  <c r="J23" i="2"/>
  <c r="I24" i="2"/>
  <c r="K23" i="4"/>
  <c r="BN23" i="4"/>
  <c r="BP23" i="4"/>
  <c r="BG23" i="4"/>
  <c r="BI23" i="4"/>
  <c r="O24" i="3"/>
  <c r="R23" i="3"/>
  <c r="S23" i="3"/>
  <c r="P24" i="3"/>
  <c r="Q23" i="3"/>
  <c r="BB23" i="4"/>
  <c r="AZ23" i="4"/>
  <c r="AF23" i="2"/>
  <c r="AC24" i="2"/>
  <c r="AF23" i="4"/>
  <c r="AM23" i="4"/>
  <c r="CB23" i="4"/>
  <c r="CD23" i="4"/>
  <c r="X23" i="4"/>
  <c r="Z23" i="4"/>
  <c r="AN23" i="4"/>
  <c r="AL23" i="4"/>
  <c r="BH23" i="4"/>
  <c r="AG23" i="2"/>
  <c r="AE23" i="2"/>
  <c r="AD24" i="2"/>
  <c r="AF23" i="3"/>
  <c r="AC24" i="3"/>
  <c r="CC23" i="4"/>
  <c r="BO23" i="4"/>
  <c r="AG23" i="4"/>
  <c r="AE23" i="4"/>
  <c r="A25" i="4"/>
  <c r="D24" i="4"/>
  <c r="L23" i="4"/>
  <c r="J23" i="4"/>
  <c r="Y23" i="4"/>
  <c r="K23" i="2"/>
  <c r="H24" i="2"/>
  <c r="V26" i="3"/>
  <c r="Y25" i="3"/>
  <c r="B26" i="2"/>
  <c r="E25" i="2"/>
  <c r="C25" i="2"/>
  <c r="AM26" i="3"/>
  <c r="AJ27" i="3"/>
  <c r="R25" i="4"/>
  <c r="W27" i="3"/>
  <c r="Z26" i="3"/>
  <c r="X26" i="3"/>
  <c r="P27" i="2"/>
  <c r="S26" i="2"/>
  <c r="Q26" i="2"/>
  <c r="AK28" i="3"/>
  <c r="AL27" i="3"/>
  <c r="AN27" i="3"/>
  <c r="AT25" i="4"/>
  <c r="C27" i="4"/>
  <c r="E27" i="4"/>
  <c r="B28" i="4"/>
  <c r="O27" i="2"/>
  <c r="R26" i="2"/>
  <c r="AD26" i="3"/>
  <c r="AG25" i="3"/>
  <c r="AE25" i="3"/>
  <c r="A26" i="2"/>
  <c r="D25" i="2"/>
  <c r="D28" i="5"/>
  <c r="A29" i="5"/>
  <c r="C26" i="3"/>
  <c r="E26" i="3"/>
  <c r="B27" i="3"/>
  <c r="E27" i="5"/>
  <c r="C27" i="5"/>
  <c r="B28" i="5"/>
  <c r="Q25" i="4"/>
  <c r="S25" i="4"/>
  <c r="A28" i="16" l="1"/>
  <c r="D27" i="16"/>
  <c r="B28" i="16"/>
  <c r="E27" i="16"/>
  <c r="C27" i="16"/>
  <c r="E27" i="15"/>
  <c r="C27" i="15"/>
  <c r="B28" i="15"/>
  <c r="D27" i="15"/>
  <c r="A28" i="15"/>
  <c r="A28" i="14"/>
  <c r="D27" i="14"/>
  <c r="B28" i="14"/>
  <c r="E27" i="14"/>
  <c r="C27" i="14"/>
  <c r="A28" i="13"/>
  <c r="D27" i="13"/>
  <c r="B28" i="13"/>
  <c r="C27" i="13"/>
  <c r="E27" i="13"/>
  <c r="E27" i="12"/>
  <c r="B28" i="12"/>
  <c r="C27" i="12"/>
  <c r="A28" i="12"/>
  <c r="D27" i="12"/>
  <c r="B28" i="11"/>
  <c r="E27" i="11"/>
  <c r="C27" i="11"/>
  <c r="A28" i="11"/>
  <c r="D27" i="11"/>
  <c r="D27" i="10"/>
  <c r="A28" i="10"/>
  <c r="E27" i="10"/>
  <c r="C27" i="10"/>
  <c r="B28" i="10"/>
  <c r="D27" i="9"/>
  <c r="A28" i="9"/>
  <c r="C27" i="9"/>
  <c r="B28" i="9"/>
  <c r="E27" i="9"/>
  <c r="D27" i="8"/>
  <c r="A28" i="8"/>
  <c r="E27" i="8"/>
  <c r="C27" i="8"/>
  <c r="B28" i="8"/>
  <c r="E27" i="7"/>
  <c r="C27" i="7"/>
  <c r="B28" i="7"/>
  <c r="D27" i="7"/>
  <c r="A28" i="7"/>
  <c r="A28" i="6"/>
  <c r="D27" i="6"/>
  <c r="E27" i="6"/>
  <c r="C27" i="6"/>
  <c r="B28" i="6"/>
  <c r="L24" i="3"/>
  <c r="I25" i="3"/>
  <c r="J24" i="3"/>
  <c r="AM24" i="2"/>
  <c r="AJ25" i="2"/>
  <c r="K24" i="3"/>
  <c r="H25" i="3"/>
  <c r="X24" i="2"/>
  <c r="Z24" i="2"/>
  <c r="W25" i="2"/>
  <c r="AK25" i="2"/>
  <c r="AL24" i="2"/>
  <c r="AN24" i="2"/>
  <c r="V25" i="2"/>
  <c r="Y24" i="2"/>
  <c r="BV24" i="4"/>
  <c r="BU24" i="4"/>
  <c r="BW24" i="4"/>
  <c r="AS24" i="4"/>
  <c r="AU24" i="4"/>
  <c r="BO24" i="4"/>
  <c r="BH24" i="4"/>
  <c r="AM24" i="4"/>
  <c r="O25" i="3"/>
  <c r="R24" i="3"/>
  <c r="BP24" i="4"/>
  <c r="BN24" i="4"/>
  <c r="K24" i="4"/>
  <c r="BA24" i="4"/>
  <c r="Y24" i="4"/>
  <c r="J24" i="4"/>
  <c r="L24" i="4"/>
  <c r="AG24" i="4"/>
  <c r="AE24" i="4"/>
  <c r="AE24" i="2"/>
  <c r="AG24" i="2"/>
  <c r="AD25" i="2"/>
  <c r="X24" i="4"/>
  <c r="Z24" i="4"/>
  <c r="AF24" i="4"/>
  <c r="S24" i="3"/>
  <c r="Q24" i="3"/>
  <c r="P25" i="3"/>
  <c r="J24" i="2"/>
  <c r="L24" i="2"/>
  <c r="I25" i="2"/>
  <c r="CC24" i="4"/>
  <c r="AN24" i="4"/>
  <c r="AL24" i="4"/>
  <c r="CD24" i="4"/>
  <c r="CB24" i="4"/>
  <c r="BB24" i="4"/>
  <c r="AZ24" i="4"/>
  <c r="A26" i="3"/>
  <c r="D25" i="3"/>
  <c r="H25" i="2"/>
  <c r="K24" i="2"/>
  <c r="D25" i="4"/>
  <c r="A26" i="4"/>
  <c r="AF24" i="3"/>
  <c r="AC25" i="3"/>
  <c r="AC25" i="2"/>
  <c r="AF24" i="2"/>
  <c r="BG24" i="4"/>
  <c r="BI24" i="4"/>
  <c r="A30" i="5"/>
  <c r="D29" i="5"/>
  <c r="C27" i="3"/>
  <c r="B28" i="3"/>
  <c r="E27" i="3"/>
  <c r="AE26" i="3"/>
  <c r="AD27" i="3"/>
  <c r="AG26" i="3"/>
  <c r="O28" i="2"/>
  <c r="R27" i="2"/>
  <c r="AK29" i="3"/>
  <c r="AN28" i="3"/>
  <c r="AL28" i="3"/>
  <c r="Q27" i="2"/>
  <c r="P28" i="2"/>
  <c r="S27" i="2"/>
  <c r="AJ28" i="3"/>
  <c r="AM27" i="3"/>
  <c r="C26" i="2"/>
  <c r="B27" i="2"/>
  <c r="E26" i="2"/>
  <c r="Y26" i="3"/>
  <c r="V27" i="3"/>
  <c r="D26" i="2"/>
  <c r="A27" i="2"/>
  <c r="AT26" i="4"/>
  <c r="Q26" i="4"/>
  <c r="S26" i="4"/>
  <c r="C28" i="5"/>
  <c r="E28" i="5"/>
  <c r="B29" i="5"/>
  <c r="C28" i="4"/>
  <c r="E28" i="4"/>
  <c r="B29" i="4"/>
  <c r="X27" i="3"/>
  <c r="W28" i="3"/>
  <c r="Z27" i="3"/>
  <c r="R26" i="4"/>
  <c r="B29" i="16" l="1"/>
  <c r="C28" i="16"/>
  <c r="E28" i="16"/>
  <c r="D28" i="16"/>
  <c r="A29" i="16"/>
  <c r="A29" i="15"/>
  <c r="D28" i="15"/>
  <c r="B29" i="15"/>
  <c r="E28" i="15"/>
  <c r="C28" i="15"/>
  <c r="E28" i="14"/>
  <c r="B29" i="14"/>
  <c r="C28" i="14"/>
  <c r="D28" i="14"/>
  <c r="A29" i="14"/>
  <c r="B29" i="13"/>
  <c r="E28" i="13"/>
  <c r="C28" i="13"/>
  <c r="A29" i="13"/>
  <c r="D28" i="13"/>
  <c r="D28" i="12"/>
  <c r="A29" i="12"/>
  <c r="E28" i="12"/>
  <c r="B29" i="12"/>
  <c r="C28" i="12"/>
  <c r="A29" i="11"/>
  <c r="D28" i="11"/>
  <c r="B29" i="11"/>
  <c r="C28" i="11"/>
  <c r="E28" i="11"/>
  <c r="A29" i="10"/>
  <c r="D28" i="10"/>
  <c r="B29" i="10"/>
  <c r="C28" i="10"/>
  <c r="E28" i="10"/>
  <c r="A29" i="9"/>
  <c r="D28" i="9"/>
  <c r="B29" i="9"/>
  <c r="E28" i="9"/>
  <c r="C28" i="9"/>
  <c r="B29" i="8"/>
  <c r="C28" i="8"/>
  <c r="E28" i="8"/>
  <c r="A29" i="8"/>
  <c r="D28" i="8"/>
  <c r="B29" i="7"/>
  <c r="E28" i="7"/>
  <c r="C28" i="7"/>
  <c r="A29" i="7"/>
  <c r="D28" i="7"/>
  <c r="B29" i="6"/>
  <c r="E28" i="6"/>
  <c r="C28" i="6"/>
  <c r="A29" i="6"/>
  <c r="D28" i="6"/>
  <c r="AU25" i="4"/>
  <c r="AS25" i="4"/>
  <c r="Y25" i="2"/>
  <c r="V26" i="2"/>
  <c r="X25" i="2"/>
  <c r="W26" i="2"/>
  <c r="Z25" i="2"/>
  <c r="BV25" i="4"/>
  <c r="H26" i="3"/>
  <c r="K25" i="3"/>
  <c r="BU25" i="4"/>
  <c r="BW25" i="4"/>
  <c r="I26" i="3"/>
  <c r="L25" i="3"/>
  <c r="J25" i="3"/>
  <c r="AN25" i="2"/>
  <c r="AL25" i="2"/>
  <c r="AK26" i="2"/>
  <c r="AM25" i="2"/>
  <c r="AJ26" i="2"/>
  <c r="AC26" i="3"/>
  <c r="AF25" i="3"/>
  <c r="CD25" i="4"/>
  <c r="CB25" i="4"/>
  <c r="BH25" i="4"/>
  <c r="K25" i="2"/>
  <c r="H26" i="2"/>
  <c r="AZ25" i="4"/>
  <c r="BB25" i="4"/>
  <c r="Z25" i="4"/>
  <c r="X25" i="4"/>
  <c r="O26" i="3"/>
  <c r="R25" i="3"/>
  <c r="D26" i="4"/>
  <c r="A27" i="4"/>
  <c r="CC25" i="4"/>
  <c r="S25" i="3"/>
  <c r="Q25" i="3"/>
  <c r="P26" i="3"/>
  <c r="AF25" i="4"/>
  <c r="AD26" i="2"/>
  <c r="AG25" i="2"/>
  <c r="AE25" i="2"/>
  <c r="AG25" i="4"/>
  <c r="AE25" i="4"/>
  <c r="L25" i="4"/>
  <c r="J25" i="4"/>
  <c r="BA25" i="4"/>
  <c r="BN25" i="4"/>
  <c r="BP25" i="4"/>
  <c r="AM25" i="4"/>
  <c r="BO25" i="4"/>
  <c r="BG25" i="4"/>
  <c r="BI25" i="4"/>
  <c r="AF25" i="2"/>
  <c r="AC26" i="2"/>
  <c r="A27" i="3"/>
  <c r="D26" i="3"/>
  <c r="AL25" i="4"/>
  <c r="AN25" i="4"/>
  <c r="L25" i="2"/>
  <c r="J25" i="2"/>
  <c r="I26" i="2"/>
  <c r="Y25" i="4"/>
  <c r="K25" i="4"/>
  <c r="C29" i="4"/>
  <c r="E29" i="4"/>
  <c r="B30" i="4"/>
  <c r="C29" i="5"/>
  <c r="B30" i="5"/>
  <c r="E29" i="5"/>
  <c r="Q27" i="4"/>
  <c r="S27" i="4"/>
  <c r="A28" i="2"/>
  <c r="D27" i="2"/>
  <c r="AT27" i="4"/>
  <c r="AM28" i="3"/>
  <c r="AJ29" i="3"/>
  <c r="AL29" i="3"/>
  <c r="AK30" i="3"/>
  <c r="AN29" i="3"/>
  <c r="AG27" i="3"/>
  <c r="AE27" i="3"/>
  <c r="AD28" i="3"/>
  <c r="Z28" i="3"/>
  <c r="X28" i="3"/>
  <c r="W29" i="3"/>
  <c r="R27" i="4"/>
  <c r="E27" i="2"/>
  <c r="C27" i="2"/>
  <c r="B28" i="2"/>
  <c r="B29" i="3"/>
  <c r="E28" i="3"/>
  <c r="C28" i="3"/>
  <c r="A31" i="5"/>
  <c r="D30" i="5"/>
  <c r="V28" i="3"/>
  <c r="Y27" i="3"/>
  <c r="S28" i="2"/>
  <c r="P29" i="2"/>
  <c r="Q28" i="2"/>
  <c r="R28" i="2"/>
  <c r="O29" i="2"/>
  <c r="A30" i="16" l="1"/>
  <c r="D29" i="16"/>
  <c r="B30" i="16"/>
  <c r="E29" i="16"/>
  <c r="C29" i="16"/>
  <c r="B30" i="15"/>
  <c r="E29" i="15"/>
  <c r="C29" i="15"/>
  <c r="A30" i="15"/>
  <c r="D29" i="15"/>
  <c r="D29" i="14"/>
  <c r="A30" i="14"/>
  <c r="E29" i="14"/>
  <c r="B30" i="14"/>
  <c r="C29" i="14"/>
  <c r="A30" i="13"/>
  <c r="D29" i="13"/>
  <c r="B30" i="13"/>
  <c r="E29" i="13"/>
  <c r="C29" i="13"/>
  <c r="E29" i="12"/>
  <c r="B30" i="12"/>
  <c r="C29" i="12"/>
  <c r="D29" i="12"/>
  <c r="A30" i="12"/>
  <c r="B30" i="11"/>
  <c r="E29" i="11"/>
  <c r="C29" i="11"/>
  <c r="A30" i="11"/>
  <c r="D29" i="11"/>
  <c r="B30" i="10"/>
  <c r="E29" i="10"/>
  <c r="C29" i="10"/>
  <c r="D29" i="10"/>
  <c r="A30" i="10"/>
  <c r="B30" i="9"/>
  <c r="E29" i="9"/>
  <c r="C29" i="9"/>
  <c r="A30" i="9"/>
  <c r="D29" i="9"/>
  <c r="A30" i="8"/>
  <c r="D29" i="8"/>
  <c r="B30" i="8"/>
  <c r="E29" i="8"/>
  <c r="C29" i="8"/>
  <c r="A30" i="7"/>
  <c r="D29" i="7"/>
  <c r="B30" i="7"/>
  <c r="C29" i="7"/>
  <c r="E29" i="7"/>
  <c r="A30" i="6"/>
  <c r="D29" i="6"/>
  <c r="B30" i="6"/>
  <c r="E29" i="6"/>
  <c r="C29" i="6"/>
  <c r="J26" i="3"/>
  <c r="I27" i="3"/>
  <c r="L26" i="3"/>
  <c r="BW26" i="4"/>
  <c r="BU26" i="4"/>
  <c r="H27" i="3"/>
  <c r="K26" i="3"/>
  <c r="Z26" i="2"/>
  <c r="X26" i="2"/>
  <c r="W27" i="2"/>
  <c r="AU26" i="4"/>
  <c r="AS26" i="4"/>
  <c r="AJ27" i="2"/>
  <c r="AM26" i="2"/>
  <c r="AK27" i="2"/>
  <c r="AN26" i="2"/>
  <c r="AL26" i="2"/>
  <c r="BV26" i="4"/>
  <c r="Y26" i="2"/>
  <c r="V27" i="2"/>
  <c r="K26" i="4"/>
  <c r="AN26" i="4"/>
  <c r="AL26" i="4"/>
  <c r="BA26" i="4"/>
  <c r="AE26" i="4"/>
  <c r="AG26" i="4"/>
  <c r="P27" i="3"/>
  <c r="S26" i="3"/>
  <c r="Q26" i="3"/>
  <c r="CC26" i="4"/>
  <c r="R26" i="3"/>
  <c r="O27" i="3"/>
  <c r="BI26" i="4"/>
  <c r="BG26" i="4"/>
  <c r="BO26" i="4"/>
  <c r="L26" i="4"/>
  <c r="J26" i="4"/>
  <c r="AE26" i="2"/>
  <c r="AD27" i="2"/>
  <c r="AG26" i="2"/>
  <c r="A28" i="4"/>
  <c r="D27" i="4"/>
  <c r="BH26" i="4"/>
  <c r="CB26" i="4"/>
  <c r="CD26" i="4"/>
  <c r="Y26" i="4"/>
  <c r="D27" i="3"/>
  <c r="A28" i="3"/>
  <c r="BN26" i="4"/>
  <c r="BP26" i="4"/>
  <c r="AZ26" i="4"/>
  <c r="BB26" i="4"/>
  <c r="L26" i="2"/>
  <c r="J26" i="2"/>
  <c r="I27" i="2"/>
  <c r="AF26" i="2"/>
  <c r="AC27" i="2"/>
  <c r="AM26" i="4"/>
  <c r="AF26" i="4"/>
  <c r="X26" i="4"/>
  <c r="Z26" i="4"/>
  <c r="H27" i="2"/>
  <c r="K26" i="2"/>
  <c r="AF26" i="3"/>
  <c r="AC27" i="3"/>
  <c r="O30" i="2"/>
  <c r="R29" i="2"/>
  <c r="V29" i="3"/>
  <c r="Y28" i="3"/>
  <c r="D31" i="5"/>
  <c r="A32" i="5"/>
  <c r="AD29" i="3"/>
  <c r="AE28" i="3"/>
  <c r="AG28" i="3"/>
  <c r="AN30" i="3"/>
  <c r="AL30" i="3"/>
  <c r="AK31" i="3"/>
  <c r="AJ30" i="3"/>
  <c r="AM29" i="3"/>
  <c r="C30" i="5"/>
  <c r="E30" i="5"/>
  <c r="B31" i="5"/>
  <c r="C30" i="4"/>
  <c r="E30" i="4"/>
  <c r="B31" i="4"/>
  <c r="Q29" i="2"/>
  <c r="P30" i="2"/>
  <c r="S29" i="2"/>
  <c r="B30" i="3"/>
  <c r="C29" i="3"/>
  <c r="E29" i="3"/>
  <c r="B29" i="2"/>
  <c r="C28" i="2"/>
  <c r="E28" i="2"/>
  <c r="R28" i="4"/>
  <c r="W30" i="3"/>
  <c r="X29" i="3"/>
  <c r="Z29" i="3"/>
  <c r="AT28" i="4"/>
  <c r="A29" i="2"/>
  <c r="D28" i="2"/>
  <c r="Q28" i="4"/>
  <c r="S28" i="4"/>
  <c r="E30" i="16" l="1"/>
  <c r="C30" i="16"/>
  <c r="B31" i="16"/>
  <c r="D30" i="16"/>
  <c r="A31" i="16"/>
  <c r="A31" i="15"/>
  <c r="D30" i="15"/>
  <c r="B31" i="15"/>
  <c r="E30" i="15"/>
  <c r="C30" i="15"/>
  <c r="D30" i="14"/>
  <c r="A31" i="14"/>
  <c r="C30" i="14"/>
  <c r="E30" i="14"/>
  <c r="B31" i="14"/>
  <c r="E30" i="13"/>
  <c r="B31" i="13"/>
  <c r="C30" i="13"/>
  <c r="A31" i="13"/>
  <c r="D30" i="13"/>
  <c r="D30" i="12"/>
  <c r="A31" i="12"/>
  <c r="C30" i="12"/>
  <c r="B31" i="12"/>
  <c r="E30" i="12"/>
  <c r="A31" i="11"/>
  <c r="D30" i="11"/>
  <c r="B31" i="11"/>
  <c r="C30" i="11"/>
  <c r="E30" i="11"/>
  <c r="A31" i="10"/>
  <c r="D30" i="10"/>
  <c r="B31" i="10"/>
  <c r="C30" i="10"/>
  <c r="E30" i="10"/>
  <c r="A31" i="9"/>
  <c r="D30" i="9"/>
  <c r="C30" i="9"/>
  <c r="B31" i="9"/>
  <c r="E30" i="9"/>
  <c r="B31" i="8"/>
  <c r="E30" i="8"/>
  <c r="C30" i="8"/>
  <c r="A31" i="8"/>
  <c r="D30" i="8"/>
  <c r="B31" i="7"/>
  <c r="C30" i="7"/>
  <c r="E30" i="7"/>
  <c r="A31" i="7"/>
  <c r="D30" i="7"/>
  <c r="E30" i="6"/>
  <c r="B31" i="6"/>
  <c r="C30" i="6"/>
  <c r="D30" i="6"/>
  <c r="A31" i="6"/>
  <c r="AN27" i="2"/>
  <c r="AL27" i="2"/>
  <c r="AK28" i="2"/>
  <c r="BU27" i="4"/>
  <c r="BW27" i="4"/>
  <c r="BV27" i="4"/>
  <c r="AU27" i="4"/>
  <c r="AS27" i="4"/>
  <c r="I28" i="3"/>
  <c r="L27" i="3"/>
  <c r="J27" i="3"/>
  <c r="V28" i="2"/>
  <c r="Y27" i="2"/>
  <c r="AJ28" i="2"/>
  <c r="AM27" i="2"/>
  <c r="X27" i="2"/>
  <c r="W28" i="2"/>
  <c r="Z27" i="2"/>
  <c r="H28" i="3"/>
  <c r="K27" i="3"/>
  <c r="L27" i="2"/>
  <c r="J27" i="2"/>
  <c r="I28" i="2"/>
  <c r="L27" i="4"/>
  <c r="J27" i="4"/>
  <c r="AN27" i="4"/>
  <c r="AL27" i="4"/>
  <c r="AM27" i="4"/>
  <c r="A29" i="3"/>
  <c r="D28" i="3"/>
  <c r="CD27" i="4"/>
  <c r="CB27" i="4"/>
  <c r="BH27" i="4"/>
  <c r="AG27" i="2"/>
  <c r="AE27" i="2"/>
  <c r="AD28" i="2"/>
  <c r="BG27" i="4"/>
  <c r="BI27" i="4"/>
  <c r="S27" i="3"/>
  <c r="P28" i="3"/>
  <c r="Q27" i="3"/>
  <c r="H28" i="2"/>
  <c r="K27" i="2"/>
  <c r="AF27" i="4"/>
  <c r="AC28" i="2"/>
  <c r="AF27" i="2"/>
  <c r="BN27" i="4"/>
  <c r="BP27" i="4"/>
  <c r="CC27" i="4"/>
  <c r="AG27" i="4"/>
  <c r="AE27" i="4"/>
  <c r="BA27" i="4"/>
  <c r="K27" i="4"/>
  <c r="AF27" i="3"/>
  <c r="AC28" i="3"/>
  <c r="Z27" i="4"/>
  <c r="X27" i="4"/>
  <c r="BB27" i="4"/>
  <c r="AZ27" i="4"/>
  <c r="Y27" i="4"/>
  <c r="A29" i="4"/>
  <c r="D28" i="4"/>
  <c r="BO27" i="4"/>
  <c r="O28" i="3"/>
  <c r="R27" i="3"/>
  <c r="W31" i="3"/>
  <c r="Z30" i="3"/>
  <c r="X30" i="3"/>
  <c r="D32" i="5"/>
  <c r="A33" i="5"/>
  <c r="B30" i="2"/>
  <c r="E29" i="2"/>
  <c r="C29" i="2"/>
  <c r="AM30" i="3"/>
  <c r="AJ31" i="3"/>
  <c r="A30" i="2"/>
  <c r="D29" i="2"/>
  <c r="AT29" i="4"/>
  <c r="R29" i="4"/>
  <c r="E31" i="5"/>
  <c r="C31" i="5"/>
  <c r="B32" i="5"/>
  <c r="AK32" i="3"/>
  <c r="AL31" i="3"/>
  <c r="AN31" i="3"/>
  <c r="V30" i="3"/>
  <c r="Y29" i="3"/>
  <c r="Q29" i="4"/>
  <c r="S29" i="4"/>
  <c r="E30" i="3"/>
  <c r="B31" i="3"/>
  <c r="C30" i="3"/>
  <c r="P31" i="2"/>
  <c r="S30" i="2"/>
  <c r="Q30" i="2"/>
  <c r="C31" i="4"/>
  <c r="E31" i="4"/>
  <c r="B32" i="4"/>
  <c r="AD30" i="3"/>
  <c r="AG29" i="3"/>
  <c r="AE29" i="3"/>
  <c r="O31" i="2"/>
  <c r="R30" i="2"/>
  <c r="D31" i="16" l="1"/>
  <c r="A32" i="16"/>
  <c r="C31" i="16"/>
  <c r="B32" i="16"/>
  <c r="E31" i="16"/>
  <c r="E31" i="15"/>
  <c r="C31" i="15"/>
  <c r="B32" i="15"/>
  <c r="D31" i="15"/>
  <c r="A32" i="15"/>
  <c r="B32" i="14"/>
  <c r="E31" i="14"/>
  <c r="C31" i="14"/>
  <c r="A32" i="14"/>
  <c r="D31" i="14"/>
  <c r="D31" i="13"/>
  <c r="A32" i="13"/>
  <c r="E31" i="13"/>
  <c r="B32" i="13"/>
  <c r="C31" i="13"/>
  <c r="E31" i="12"/>
  <c r="C31" i="12"/>
  <c r="B32" i="12"/>
  <c r="A32" i="12"/>
  <c r="D31" i="12"/>
  <c r="E31" i="11"/>
  <c r="B32" i="11"/>
  <c r="C31" i="11"/>
  <c r="D31" i="11"/>
  <c r="A32" i="11"/>
  <c r="E31" i="10"/>
  <c r="C31" i="10"/>
  <c r="B32" i="10"/>
  <c r="D31" i="10"/>
  <c r="A32" i="10"/>
  <c r="B32" i="9"/>
  <c r="E31" i="9"/>
  <c r="C31" i="9"/>
  <c r="A32" i="9"/>
  <c r="D31" i="9"/>
  <c r="D31" i="8"/>
  <c r="A32" i="8"/>
  <c r="E31" i="8"/>
  <c r="C31" i="8"/>
  <c r="B32" i="8"/>
  <c r="D31" i="7"/>
  <c r="A32" i="7"/>
  <c r="E31" i="7"/>
  <c r="C31" i="7"/>
  <c r="B32" i="7"/>
  <c r="D31" i="6"/>
  <c r="A32" i="6"/>
  <c r="E31" i="6"/>
  <c r="C31" i="6"/>
  <c r="B32" i="6"/>
  <c r="K28" i="3"/>
  <c r="H29" i="3"/>
  <c r="BU28" i="4"/>
  <c r="BW28" i="4"/>
  <c r="AJ29" i="2"/>
  <c r="AM28" i="2"/>
  <c r="Z28" i="2"/>
  <c r="W29" i="2"/>
  <c r="X28" i="2"/>
  <c r="L28" i="3"/>
  <c r="I29" i="3"/>
  <c r="J28" i="3"/>
  <c r="BV28" i="4"/>
  <c r="Y28" i="2"/>
  <c r="V29" i="2"/>
  <c r="AS28" i="4"/>
  <c r="AU28" i="4"/>
  <c r="AK29" i="2"/>
  <c r="AL28" i="2"/>
  <c r="AN28" i="2"/>
  <c r="R28" i="3"/>
  <c r="O29" i="3"/>
  <c r="D29" i="4"/>
  <c r="A30" i="4"/>
  <c r="AZ28" i="4"/>
  <c r="BB28" i="4"/>
  <c r="K28" i="4"/>
  <c r="AG28" i="4"/>
  <c r="AE28" i="4"/>
  <c r="BN28" i="4"/>
  <c r="BP28" i="4"/>
  <c r="AF28" i="2"/>
  <c r="AC29" i="2"/>
  <c r="H29" i="2"/>
  <c r="K28" i="2"/>
  <c r="A30" i="3"/>
  <c r="D29" i="3"/>
  <c r="BO28" i="4"/>
  <c r="AF28" i="3"/>
  <c r="AC29" i="3"/>
  <c r="BA28" i="4"/>
  <c r="CB28" i="4"/>
  <c r="CD28" i="4"/>
  <c r="AL28" i="4"/>
  <c r="AN28" i="4"/>
  <c r="I29" i="2"/>
  <c r="J28" i="2"/>
  <c r="L28" i="2"/>
  <c r="Y28" i="4"/>
  <c r="AF28" i="4"/>
  <c r="S28" i="3"/>
  <c r="Q28" i="3"/>
  <c r="P29" i="3"/>
  <c r="BI28" i="4"/>
  <c r="BG28" i="4"/>
  <c r="BH28" i="4"/>
  <c r="AM28" i="4"/>
  <c r="X28" i="4"/>
  <c r="Z28" i="4"/>
  <c r="CC28" i="4"/>
  <c r="AE28" i="2"/>
  <c r="AG28" i="2"/>
  <c r="AD29" i="2"/>
  <c r="J28" i="4"/>
  <c r="L28" i="4"/>
  <c r="C32" i="4"/>
  <c r="E32" i="4"/>
  <c r="B33" i="4"/>
  <c r="D30" i="2"/>
  <c r="A31" i="2"/>
  <c r="AJ32" i="3"/>
  <c r="AM31" i="3"/>
  <c r="C30" i="2"/>
  <c r="B31" i="2"/>
  <c r="E30" i="2"/>
  <c r="D33" i="5"/>
  <c r="A34" i="5"/>
  <c r="X31" i="3"/>
  <c r="W32" i="3"/>
  <c r="Z31" i="3"/>
  <c r="AE30" i="3"/>
  <c r="AD31" i="3"/>
  <c r="AG30" i="3"/>
  <c r="Q31" i="2"/>
  <c r="P32" i="2"/>
  <c r="S31" i="2"/>
  <c r="AK33" i="3"/>
  <c r="AN32" i="3"/>
  <c r="AL32" i="3"/>
  <c r="R30" i="4"/>
  <c r="B33" i="5"/>
  <c r="C32" i="5"/>
  <c r="E32" i="5"/>
  <c r="O32" i="2"/>
  <c r="R31" i="2"/>
  <c r="C31" i="3"/>
  <c r="E31" i="3"/>
  <c r="B32" i="3"/>
  <c r="Q30" i="4"/>
  <c r="S30" i="4"/>
  <c r="Y30" i="3"/>
  <c r="V31" i="3"/>
  <c r="AT30" i="4"/>
  <c r="B33" i="16" l="1"/>
  <c r="E32" i="16"/>
  <c r="C32" i="16"/>
  <c r="A33" i="16"/>
  <c r="D32" i="16"/>
  <c r="B33" i="15"/>
  <c r="E32" i="15"/>
  <c r="C32" i="15"/>
  <c r="D32" i="15"/>
  <c r="A33" i="15"/>
  <c r="A33" i="14"/>
  <c r="D32" i="14"/>
  <c r="B33" i="14"/>
  <c r="C32" i="14"/>
  <c r="E32" i="14"/>
  <c r="B33" i="13"/>
  <c r="E32" i="13"/>
  <c r="C32" i="13"/>
  <c r="D32" i="13"/>
  <c r="A33" i="13"/>
  <c r="A33" i="12"/>
  <c r="D32" i="12"/>
  <c r="B33" i="12"/>
  <c r="C32" i="12"/>
  <c r="E32" i="12"/>
  <c r="A33" i="11"/>
  <c r="D32" i="11"/>
  <c r="B33" i="11"/>
  <c r="E32" i="11"/>
  <c r="C32" i="11"/>
  <c r="D32" i="10"/>
  <c r="A33" i="10"/>
  <c r="C32" i="10"/>
  <c r="B33" i="10"/>
  <c r="E32" i="10"/>
  <c r="D32" i="9"/>
  <c r="A33" i="9"/>
  <c r="B33" i="9"/>
  <c r="E32" i="9"/>
  <c r="C32" i="9"/>
  <c r="E32" i="8"/>
  <c r="C32" i="8"/>
  <c r="B33" i="8"/>
  <c r="A33" i="8"/>
  <c r="D32" i="8"/>
  <c r="D32" i="7"/>
  <c r="A33" i="7"/>
  <c r="B33" i="7"/>
  <c r="E32" i="7"/>
  <c r="C32" i="7"/>
  <c r="B33" i="6"/>
  <c r="E32" i="6"/>
  <c r="C32" i="6"/>
  <c r="A33" i="6"/>
  <c r="D32" i="6"/>
  <c r="L29" i="3"/>
  <c r="I30" i="3"/>
  <c r="J29" i="3"/>
  <c r="AS29" i="4"/>
  <c r="AU29" i="4"/>
  <c r="BV29" i="4"/>
  <c r="AJ30" i="2"/>
  <c r="AM29" i="2"/>
  <c r="H30" i="3"/>
  <c r="K29" i="3"/>
  <c r="AN29" i="2"/>
  <c r="AL29" i="2"/>
  <c r="AK30" i="2"/>
  <c r="Y29" i="2"/>
  <c r="V30" i="2"/>
  <c r="W30" i="2"/>
  <c r="Z29" i="2"/>
  <c r="X29" i="2"/>
  <c r="BU29" i="4"/>
  <c r="BW29" i="4"/>
  <c r="BH29" i="4"/>
  <c r="AF29" i="4"/>
  <c r="A31" i="3"/>
  <c r="D30" i="3"/>
  <c r="A31" i="4"/>
  <c r="D30" i="4"/>
  <c r="CC29" i="4"/>
  <c r="X29" i="4"/>
  <c r="Z29" i="4"/>
  <c r="S29" i="3"/>
  <c r="Q29" i="3"/>
  <c r="P30" i="3"/>
  <c r="AN29" i="4"/>
  <c r="AL29" i="4"/>
  <c r="BO29" i="4"/>
  <c r="BN29" i="4"/>
  <c r="BP29" i="4"/>
  <c r="AZ29" i="4"/>
  <c r="BB29" i="4"/>
  <c r="AD30" i="2"/>
  <c r="AG29" i="2"/>
  <c r="AE29" i="2"/>
  <c r="AM29" i="4"/>
  <c r="I30" i="2"/>
  <c r="L29" i="2"/>
  <c r="J29" i="2"/>
  <c r="CB29" i="4"/>
  <c r="CD29" i="4"/>
  <c r="BA29" i="4"/>
  <c r="K29" i="2"/>
  <c r="H30" i="2"/>
  <c r="AE29" i="4"/>
  <c r="AG29" i="4"/>
  <c r="O30" i="3"/>
  <c r="R29" i="3"/>
  <c r="L29" i="4"/>
  <c r="J29" i="4"/>
  <c r="BI29" i="4"/>
  <c r="BG29" i="4"/>
  <c r="Y29" i="4"/>
  <c r="AC30" i="3"/>
  <c r="AF29" i="3"/>
  <c r="AF29" i="2"/>
  <c r="AC30" i="2"/>
  <c r="K29" i="4"/>
  <c r="AT31" i="4"/>
  <c r="V32" i="3"/>
  <c r="Y31" i="3"/>
  <c r="R31" i="4"/>
  <c r="AL33" i="3"/>
  <c r="AN33" i="3"/>
  <c r="S32" i="2"/>
  <c r="P33" i="2"/>
  <c r="Q32" i="2"/>
  <c r="A32" i="2"/>
  <c r="D31" i="2"/>
  <c r="C33" i="4"/>
  <c r="E33" i="4"/>
  <c r="B33" i="3"/>
  <c r="E32" i="3"/>
  <c r="C32" i="3"/>
  <c r="R32" i="2"/>
  <c r="O33" i="2"/>
  <c r="R33" i="2" s="1"/>
  <c r="C33" i="5"/>
  <c r="B34" i="5"/>
  <c r="E33" i="5"/>
  <c r="Z32" i="3"/>
  <c r="X32" i="3"/>
  <c r="W33" i="3"/>
  <c r="E31" i="2"/>
  <c r="C31" i="2"/>
  <c r="B32" i="2"/>
  <c r="Q31" i="4"/>
  <c r="S31" i="4"/>
  <c r="AG31" i="3"/>
  <c r="AE31" i="3"/>
  <c r="AD32" i="3"/>
  <c r="A35" i="5"/>
  <c r="D35" i="5" s="1"/>
  <c r="D34" i="5"/>
  <c r="AM32" i="3"/>
  <c r="AJ33" i="3"/>
  <c r="AM33" i="3" s="1"/>
  <c r="A34" i="16" l="1"/>
  <c r="D33" i="16"/>
  <c r="E33" i="16"/>
  <c r="C33" i="16"/>
  <c r="B34" i="16"/>
  <c r="A34" i="15"/>
  <c r="D33" i="15"/>
  <c r="B34" i="15"/>
  <c r="E33" i="15"/>
  <c r="C33" i="15"/>
  <c r="C33" i="14"/>
  <c r="B34" i="14"/>
  <c r="E33" i="14"/>
  <c r="A34" i="14"/>
  <c r="D33" i="14"/>
  <c r="A34" i="13"/>
  <c r="D33" i="13"/>
  <c r="B34" i="13"/>
  <c r="E33" i="13"/>
  <c r="C33" i="13"/>
  <c r="C33" i="12"/>
  <c r="B34" i="12"/>
  <c r="E33" i="12"/>
  <c r="A34" i="12"/>
  <c r="D33" i="12"/>
  <c r="B34" i="11"/>
  <c r="E33" i="11"/>
  <c r="C33" i="11"/>
  <c r="A34" i="11"/>
  <c r="D33" i="11"/>
  <c r="C33" i="10"/>
  <c r="B34" i="10"/>
  <c r="E33" i="10"/>
  <c r="A34" i="10"/>
  <c r="D33" i="10"/>
  <c r="B34" i="9"/>
  <c r="E33" i="9"/>
  <c r="C33" i="9"/>
  <c r="A34" i="9"/>
  <c r="D33" i="9"/>
  <c r="A34" i="8"/>
  <c r="D33" i="8"/>
  <c r="B34" i="8"/>
  <c r="E33" i="8"/>
  <c r="C33" i="8"/>
  <c r="B34" i="7"/>
  <c r="E33" i="7"/>
  <c r="C33" i="7"/>
  <c r="A34" i="7"/>
  <c r="D33" i="7"/>
  <c r="A34" i="6"/>
  <c r="D33" i="6"/>
  <c r="B34" i="6"/>
  <c r="E33" i="6"/>
  <c r="C33" i="6"/>
  <c r="W31" i="2"/>
  <c r="Z30" i="2"/>
  <c r="X30" i="2"/>
  <c r="L30" i="3"/>
  <c r="J30" i="3"/>
  <c r="I31" i="3"/>
  <c r="Y30" i="2"/>
  <c r="V31" i="2"/>
  <c r="AJ31" i="2"/>
  <c r="AM30" i="2"/>
  <c r="AU30" i="4"/>
  <c r="AS30" i="4"/>
  <c r="BU30" i="4"/>
  <c r="BW30" i="4"/>
  <c r="AK31" i="2"/>
  <c r="AN30" i="2"/>
  <c r="AL30" i="2"/>
  <c r="H31" i="3"/>
  <c r="K30" i="3"/>
  <c r="BV30" i="4"/>
  <c r="K30" i="4"/>
  <c r="AC31" i="3"/>
  <c r="AF30" i="3"/>
  <c r="BG30" i="4"/>
  <c r="BI30" i="4"/>
  <c r="J30" i="4"/>
  <c r="L30" i="4"/>
  <c r="AE30" i="4"/>
  <c r="AG30" i="4"/>
  <c r="AE30" i="2"/>
  <c r="AG30" i="2"/>
  <c r="AD31" i="2"/>
  <c r="BN30" i="4"/>
  <c r="BP30" i="4"/>
  <c r="BO30" i="4"/>
  <c r="Q30" i="3"/>
  <c r="P31" i="3"/>
  <c r="S30" i="3"/>
  <c r="AF30" i="2"/>
  <c r="AC31" i="2"/>
  <c r="BA30" i="4"/>
  <c r="AM30" i="4"/>
  <c r="A32" i="4"/>
  <c r="D31" i="4"/>
  <c r="AF30" i="4"/>
  <c r="Y30" i="4"/>
  <c r="R30" i="3"/>
  <c r="O31" i="3"/>
  <c r="K30" i="2"/>
  <c r="H31" i="2"/>
  <c r="CB30" i="4"/>
  <c r="CD30" i="4"/>
  <c r="I31" i="2"/>
  <c r="L30" i="2"/>
  <c r="J30" i="2"/>
  <c r="AZ30" i="4"/>
  <c r="BB30" i="4"/>
  <c r="AL30" i="4"/>
  <c r="AN30" i="4"/>
  <c r="Z30" i="4"/>
  <c r="X30" i="4"/>
  <c r="CC30" i="4"/>
  <c r="A32" i="3"/>
  <c r="D31" i="3"/>
  <c r="BH30" i="4"/>
  <c r="AD33" i="3"/>
  <c r="AE32" i="3"/>
  <c r="AG32" i="3"/>
  <c r="C33" i="3"/>
  <c r="E33" i="3"/>
  <c r="V33" i="3"/>
  <c r="Y33" i="3" s="1"/>
  <c r="Y32" i="3"/>
  <c r="B33" i="2"/>
  <c r="C32" i="2"/>
  <c r="E32" i="2"/>
  <c r="Q32" i="4"/>
  <c r="S32" i="4"/>
  <c r="E34" i="5"/>
  <c r="B35" i="5"/>
  <c r="C34" i="5"/>
  <c r="Q33" i="2"/>
  <c r="S33" i="2"/>
  <c r="X33" i="3"/>
  <c r="Z33" i="3"/>
  <c r="A33" i="2"/>
  <c r="D33" i="2" s="1"/>
  <c r="D32" i="2"/>
  <c r="R33" i="4"/>
  <c r="R32" i="4"/>
  <c r="AT33" i="4"/>
  <c r="AT32" i="4"/>
  <c r="E34" i="16" l="1"/>
  <c r="C34" i="16"/>
  <c r="B35" i="16"/>
  <c r="D34" i="16"/>
  <c r="A35" i="16"/>
  <c r="D35" i="16" s="1"/>
  <c r="B35" i="15"/>
  <c r="E34" i="15"/>
  <c r="C34" i="15"/>
  <c r="A35" i="15"/>
  <c r="D35" i="15" s="1"/>
  <c r="D34" i="15"/>
  <c r="D34" i="14"/>
  <c r="A35" i="14"/>
  <c r="D35" i="14" s="1"/>
  <c r="C34" i="14"/>
  <c r="B35" i="14"/>
  <c r="E34" i="14"/>
  <c r="B35" i="13"/>
  <c r="E34" i="13"/>
  <c r="C34" i="13"/>
  <c r="D34" i="13"/>
  <c r="A35" i="13"/>
  <c r="D35" i="13" s="1"/>
  <c r="D34" i="12"/>
  <c r="A35" i="12"/>
  <c r="D35" i="12" s="1"/>
  <c r="C34" i="12"/>
  <c r="B35" i="12"/>
  <c r="E34" i="12"/>
  <c r="A35" i="11"/>
  <c r="D35" i="11" s="1"/>
  <c r="D34" i="11"/>
  <c r="B35" i="11"/>
  <c r="C34" i="11"/>
  <c r="E34" i="11"/>
  <c r="B35" i="10"/>
  <c r="C34" i="10"/>
  <c r="E34" i="10"/>
  <c r="A35" i="10"/>
  <c r="D35" i="10" s="1"/>
  <c r="D34" i="10"/>
  <c r="A35" i="9"/>
  <c r="D35" i="9" s="1"/>
  <c r="D34" i="9"/>
  <c r="B35" i="9"/>
  <c r="E34" i="9"/>
  <c r="C34" i="9"/>
  <c r="B35" i="8"/>
  <c r="E34" i="8"/>
  <c r="C34" i="8"/>
  <c r="A35" i="8"/>
  <c r="D35" i="8" s="1"/>
  <c r="D34" i="8"/>
  <c r="A35" i="7"/>
  <c r="D35" i="7" s="1"/>
  <c r="D34" i="7"/>
  <c r="B35" i="7"/>
  <c r="E34" i="7"/>
  <c r="C34" i="7"/>
  <c r="B35" i="6"/>
  <c r="E34" i="6"/>
  <c r="C34" i="6"/>
  <c r="A35" i="6"/>
  <c r="D35" i="6" s="1"/>
  <c r="D34" i="6"/>
  <c r="H32" i="3"/>
  <c r="K31" i="3"/>
  <c r="BU31" i="4"/>
  <c r="BW31" i="4"/>
  <c r="Y31" i="2"/>
  <c r="V32" i="2"/>
  <c r="BV31" i="4"/>
  <c r="AU31" i="4"/>
  <c r="AS31" i="4"/>
  <c r="J31" i="3"/>
  <c r="I32" i="3"/>
  <c r="L31" i="3"/>
  <c r="AN31" i="2"/>
  <c r="AL31" i="2"/>
  <c r="AK32" i="2"/>
  <c r="AM31" i="2"/>
  <c r="AJ32" i="2"/>
  <c r="W32" i="2"/>
  <c r="Z31" i="2"/>
  <c r="X31" i="2"/>
  <c r="L31" i="2"/>
  <c r="J31" i="2"/>
  <c r="I32" i="2"/>
  <c r="K31" i="2"/>
  <c r="H32" i="2"/>
  <c r="BO31" i="4"/>
  <c r="AG31" i="2"/>
  <c r="AE31" i="2"/>
  <c r="AD32" i="2"/>
  <c r="AE31" i="4"/>
  <c r="AG31" i="4"/>
  <c r="L31" i="4"/>
  <c r="J31" i="4"/>
  <c r="CD31" i="4"/>
  <c r="CB31" i="4"/>
  <c r="Y31" i="4"/>
  <c r="A33" i="4"/>
  <c r="D33" i="4" s="1"/>
  <c r="D32" i="4"/>
  <c r="BA31" i="4"/>
  <c r="Q31" i="3"/>
  <c r="S31" i="3"/>
  <c r="P32" i="3"/>
  <c r="BN31" i="4"/>
  <c r="BP31" i="4"/>
  <c r="BG31" i="4"/>
  <c r="BI31" i="4"/>
  <c r="AC32" i="3"/>
  <c r="AF31" i="3"/>
  <c r="A33" i="3"/>
  <c r="D33" i="3" s="1"/>
  <c r="D32" i="3"/>
  <c r="Z31" i="4"/>
  <c r="X31" i="4"/>
  <c r="AL31" i="4"/>
  <c r="AN31" i="4"/>
  <c r="R31" i="3"/>
  <c r="O32" i="3"/>
  <c r="AC32" i="2"/>
  <c r="AF31" i="2"/>
  <c r="K31" i="4"/>
  <c r="BH31" i="4"/>
  <c r="CC31" i="4"/>
  <c r="BB31" i="4"/>
  <c r="AZ31" i="4"/>
  <c r="AF31" i="4"/>
  <c r="AM31" i="4"/>
  <c r="E35" i="5"/>
  <c r="C35" i="5"/>
  <c r="E33" i="2"/>
  <c r="C33" i="2"/>
  <c r="S33" i="4"/>
  <c r="Q33" i="4"/>
  <c r="AG33" i="3"/>
  <c r="AE33" i="3"/>
  <c r="E35" i="16" l="1"/>
  <c r="C35" i="16"/>
  <c r="E35" i="15"/>
  <c r="C35" i="15"/>
  <c r="E35" i="14"/>
  <c r="C35" i="14"/>
  <c r="E35" i="13"/>
  <c r="C35" i="13"/>
  <c r="E35" i="12"/>
  <c r="C35" i="12"/>
  <c r="C35" i="11"/>
  <c r="E35" i="11"/>
  <c r="E35" i="10"/>
  <c r="C35" i="10"/>
  <c r="E35" i="9"/>
  <c r="C35" i="9"/>
  <c r="E35" i="8"/>
  <c r="C35" i="8"/>
  <c r="E35" i="7"/>
  <c r="C35" i="7"/>
  <c r="C35" i="6"/>
  <c r="E35" i="6"/>
  <c r="AN32" i="2"/>
  <c r="AK33" i="2"/>
  <c r="AL32" i="2"/>
  <c r="AS32" i="4"/>
  <c r="AU32" i="4"/>
  <c r="BV33" i="4"/>
  <c r="BV32" i="4"/>
  <c r="X32" i="2"/>
  <c r="Z32" i="2"/>
  <c r="W33" i="2"/>
  <c r="Y32" i="2"/>
  <c r="V33" i="2"/>
  <c r="Y33" i="2" s="1"/>
  <c r="BU32" i="4"/>
  <c r="BW32" i="4"/>
  <c r="AJ33" i="2"/>
  <c r="AM33" i="2" s="1"/>
  <c r="AM32" i="2"/>
  <c r="J32" i="3"/>
  <c r="L32" i="3"/>
  <c r="I33" i="3"/>
  <c r="H33" i="3"/>
  <c r="K33" i="3" s="1"/>
  <c r="K32" i="3"/>
  <c r="AZ32" i="4"/>
  <c r="BB32" i="4"/>
  <c r="X32" i="4"/>
  <c r="Z32" i="4"/>
  <c r="BG32" i="4"/>
  <c r="BI32" i="4"/>
  <c r="Q32" i="3"/>
  <c r="P33" i="3"/>
  <c r="S32" i="3"/>
  <c r="BA32" i="4"/>
  <c r="BA33" i="4"/>
  <c r="L32" i="4"/>
  <c r="J32" i="4"/>
  <c r="BH33" i="4"/>
  <c r="BH32" i="4"/>
  <c r="AC33" i="2"/>
  <c r="AF33" i="2" s="1"/>
  <c r="AF32" i="2"/>
  <c r="AL32" i="4"/>
  <c r="AN32" i="4"/>
  <c r="AF32" i="3"/>
  <c r="AC33" i="3"/>
  <c r="AF33" i="3" s="1"/>
  <c r="BN32" i="4"/>
  <c r="BP32" i="4"/>
  <c r="AE32" i="4"/>
  <c r="AG32" i="4"/>
  <c r="I33" i="2"/>
  <c r="J32" i="2"/>
  <c r="L32" i="2"/>
  <c r="AF32" i="4"/>
  <c r="AF33" i="4"/>
  <c r="O33" i="3"/>
  <c r="R33" i="3" s="1"/>
  <c r="R32" i="3"/>
  <c r="CD32" i="4"/>
  <c r="CB32" i="4"/>
  <c r="AG32" i="2"/>
  <c r="AD33" i="2"/>
  <c r="AE32" i="2"/>
  <c r="BO33" i="4"/>
  <c r="BO32" i="4"/>
  <c r="AM32" i="4"/>
  <c r="AM33" i="4"/>
  <c r="CC32" i="4"/>
  <c r="CC33" i="4"/>
  <c r="K32" i="4"/>
  <c r="K33" i="4"/>
  <c r="Y33" i="4"/>
  <c r="Y32" i="4"/>
  <c r="K32" i="2"/>
  <c r="H33" i="2"/>
  <c r="K33" i="2" s="1"/>
  <c r="BW33" i="4" l="1"/>
  <c r="BU33" i="4"/>
  <c r="X33" i="2"/>
  <c r="Z33" i="2"/>
  <c r="AN33" i="2"/>
  <c r="AL33" i="2"/>
  <c r="L33" i="3"/>
  <c r="J33" i="3"/>
  <c r="AS33" i="4"/>
  <c r="AU33" i="4"/>
  <c r="AG33" i="2"/>
  <c r="AE33" i="2"/>
  <c r="AE33" i="4"/>
  <c r="AG33" i="4"/>
  <c r="L33" i="4"/>
  <c r="J33" i="4"/>
  <c r="X33" i="4"/>
  <c r="Z33" i="4"/>
  <c r="BP33" i="4"/>
  <c r="BN33" i="4"/>
  <c r="S33" i="3"/>
  <c r="Q33" i="3"/>
  <c r="BG33" i="4"/>
  <c r="BI33" i="4"/>
  <c r="BB33" i="4"/>
  <c r="AZ33" i="4"/>
  <c r="AN33" i="4"/>
  <c r="AL33" i="4"/>
  <c r="CB33" i="4"/>
  <c r="CD33" i="4"/>
  <c r="L33" i="2"/>
  <c r="J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" authorId="0" shapeId="0" xr:uid="{00000000-0006-0000-0000-000001000000}">
      <text>
        <r>
          <rPr>
            <b/>
            <sz val="8"/>
            <color indexed="8"/>
            <rFont val="Tahoma"/>
            <family val="2"/>
          </rPr>
          <t>Eintragung der Jahreszahl für das aktuelle Jahr</t>
        </r>
      </text>
    </comment>
    <comment ref="A3" authorId="0" shapeId="0" xr:uid="{00000000-0006-0000-0000-000002000000}">
      <text>
        <r>
          <rPr>
            <b/>
            <sz val="8"/>
            <color indexed="8"/>
            <rFont val="Tahoma"/>
            <family val="2"/>
          </rPr>
          <t xml:space="preserve">Folgende Eintragungen sind möglich:
</t>
        </r>
        <r>
          <rPr>
            <sz val="8"/>
            <color indexed="8"/>
            <rFont val="Tahoma"/>
            <family val="2"/>
          </rPr>
          <t>Jährlich wiederkehrende Daten - =DATWERT("</t>
        </r>
        <r>
          <rPr>
            <sz val="8"/>
            <color indexed="12"/>
            <rFont val="Tahoma"/>
            <family val="2"/>
          </rPr>
          <t>Tag</t>
        </r>
        <r>
          <rPr>
            <sz val="8"/>
            <color indexed="8"/>
            <rFont val="Tahoma"/>
            <family val="2"/>
          </rPr>
          <t>.</t>
        </r>
        <r>
          <rPr>
            <sz val="8"/>
            <color indexed="12"/>
            <rFont val="Tahoma"/>
            <family val="2"/>
          </rPr>
          <t>Monat</t>
        </r>
        <r>
          <rPr>
            <sz val="8"/>
            <color indexed="8"/>
            <rFont val="Tahoma"/>
            <family val="2"/>
          </rPr>
          <t xml:space="preserve">."&amp;B1) [z.B.: "=DATWERT("1.1."&amp;B1)"]
Einmalige Daten - </t>
        </r>
        <r>
          <rPr>
            <sz val="8"/>
            <color indexed="12"/>
            <rFont val="Tahoma"/>
            <family val="2"/>
          </rPr>
          <t>Tag.Monat.Jahr</t>
        </r>
        <r>
          <rPr>
            <sz val="8"/>
            <color indexed="8"/>
            <rFont val="Tahoma"/>
            <family val="2"/>
          </rPr>
          <t xml:space="preserve"> [z.B.: "1.1.2000"]</t>
        </r>
      </text>
    </comment>
    <comment ref="C3" authorId="0" shapeId="0" xr:uid="{00000000-0006-0000-0000-000003000000}">
      <text>
        <r>
          <rPr>
            <b/>
            <sz val="8"/>
            <color indexed="8"/>
            <rFont val="Tahoma"/>
            <family val="2"/>
          </rPr>
          <t xml:space="preserve">Beschreibung:
</t>
        </r>
        <r>
          <rPr>
            <sz val="8"/>
            <color indexed="8"/>
            <rFont val="Tahoma"/>
            <family val="2"/>
          </rPr>
          <t>LEER = nur Bezeichnung übernehmen
x = Feiertag (Eintragen wie Wochenende)
1 = Sonstige Tage (hellgelb hinterlegt)
2 = Besondere Tage (rot hinterlegt)</t>
        </r>
      </text>
    </comment>
  </commentList>
</comments>
</file>

<file path=xl/sharedStrings.xml><?xml version="1.0" encoding="utf-8"?>
<sst xmlns="http://schemas.openxmlformats.org/spreadsheetml/2006/main" count="156" uniqueCount="53">
  <si>
    <t>Aktuelles Jahr:</t>
  </si>
  <si>
    <t>Sonstige Eintragungen</t>
  </si>
  <si>
    <t>Datum</t>
  </si>
  <si>
    <t>Bezeichnung</t>
  </si>
  <si>
    <t>Art</t>
  </si>
  <si>
    <t>Bemerkung</t>
  </si>
  <si>
    <t>Ferien</t>
  </si>
  <si>
    <t>Feiertage</t>
  </si>
  <si>
    <t>Neujahr</t>
  </si>
  <si>
    <t>x</t>
  </si>
  <si>
    <t>Hl. Drei Könige</t>
  </si>
  <si>
    <t>Karfreitag</t>
  </si>
  <si>
    <t>Ostersonntag</t>
  </si>
  <si>
    <t>Ostermontag</t>
  </si>
  <si>
    <t>Maifeiertag</t>
  </si>
  <si>
    <t>Christi Himmelfahrt</t>
  </si>
  <si>
    <t>Pfingstsonntag</t>
  </si>
  <si>
    <t>Pfingstmontag</t>
  </si>
  <si>
    <t>Fronleichnam</t>
  </si>
  <si>
    <t>Friedensfest</t>
  </si>
  <si>
    <t>Mariä Himmelfahrt</t>
  </si>
  <si>
    <t>Tag der dt. Einheit</t>
  </si>
  <si>
    <t>Reformationstag</t>
  </si>
  <si>
    <t>Allerheiligen</t>
  </si>
  <si>
    <t>Buß- und Bettag</t>
  </si>
  <si>
    <t>Silvester</t>
  </si>
  <si>
    <t>Nationalfeiertag</t>
  </si>
  <si>
    <t>Maria Empfängnis</t>
  </si>
  <si>
    <t>Maifeiertag (Deutschland); Staatsfeiertag (Österreich)</t>
  </si>
  <si>
    <t>M</t>
  </si>
  <si>
    <t>B</t>
  </si>
  <si>
    <t>P</t>
  </si>
  <si>
    <t>G</t>
  </si>
  <si>
    <t>Müll</t>
  </si>
  <si>
    <t>Vater</t>
  </si>
  <si>
    <t>Mutter</t>
  </si>
  <si>
    <t>Kind 1</t>
  </si>
  <si>
    <t>Kind 2</t>
  </si>
  <si>
    <t>Kind 3</t>
  </si>
  <si>
    <t>Alle</t>
  </si>
  <si>
    <t>Heiliger Abend</t>
  </si>
  <si>
    <t>1.Weihnachtsfeiertag</t>
  </si>
  <si>
    <t>2.Weihnachtsfeiertag</t>
  </si>
  <si>
    <t>1. Weihnachtsfeiertag (Deutschland); Christtag (Österreich); Weihnachtstag (Schweiz)</t>
  </si>
  <si>
    <t>2. Weihnachtsfeiertag (Deutschland); Stefanitag (Österreich); Stephanstag (Schweiz)</t>
  </si>
  <si>
    <t>Valentinstag</t>
  </si>
  <si>
    <t>Muttertag</t>
  </si>
  <si>
    <t>https://www.steffen-hanske.de/kalender.htm</t>
  </si>
  <si>
    <t xml:space="preserve">https://www.steffen-hanske.de/kalender.htm
</t>
  </si>
  <si>
    <t>Rosenmontag</t>
  </si>
  <si>
    <t>Fastnachtdienstag</t>
  </si>
  <si>
    <t>Int. Frauentag</t>
  </si>
  <si>
    <t>Weltkindertag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</si>
</sst>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&quot;, &quot;mmmm\ dd&quot;, &quot;yyyy"/>
    <numFmt numFmtId="165" formatCode="mmmm"/>
    <numFmt numFmtId="166" formatCode="d"/>
    <numFmt numFmtId="167" formatCode="ddd"/>
  </numFmts>
  <fonts count="43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8"/>
      <color indexed="8"/>
      <name val="Tahoma"/>
      <family val="2"/>
    </font>
    <font>
      <b/>
      <sz val="9"/>
      <color indexed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color indexed="8"/>
      <name val="Tahoma"/>
      <family val="2"/>
    </font>
    <font>
      <sz val="8"/>
      <color indexed="12"/>
      <name val="Tahoma"/>
      <family val="2"/>
    </font>
    <font>
      <sz val="9"/>
      <color indexed="22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indexed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48"/>
      <color indexed="18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9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48"/>
      <color theme="1"/>
      <name val="Arial"/>
      <family val="2"/>
    </font>
    <font>
      <b/>
      <sz val="72"/>
      <color theme="1"/>
      <name val="Arial"/>
      <family val="2"/>
    </font>
    <font>
      <sz val="72"/>
      <color theme="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150"/>
      <color theme="1"/>
      <name val="Arial"/>
      <family val="2"/>
    </font>
    <font>
      <sz val="150"/>
      <color theme="1"/>
      <name val="Arial"/>
      <family val="2"/>
    </font>
    <font>
      <b/>
      <sz val="150"/>
      <color indexed="18"/>
      <name val="Arial"/>
      <family val="2"/>
    </font>
    <font>
      <b/>
      <sz val="11"/>
      <name val="Arial"/>
      <family val="2"/>
    </font>
    <font>
      <u/>
      <sz val="8"/>
      <color theme="10"/>
      <name val="Arial"/>
      <family val="2"/>
    </font>
    <font>
      <b/>
      <sz val="28"/>
      <name val="Arial"/>
      <family val="2"/>
    </font>
    <font>
      <b/>
      <u/>
      <sz val="18"/>
      <color theme="10"/>
      <name val="Arial"/>
      <family val="2"/>
    </font>
    <font>
      <b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31"/>
      </patternFill>
    </fill>
    <fill>
      <patternFill patternType="solid">
        <fgColor indexed="13"/>
        <bgColor indexed="31"/>
      </patternFill>
    </fill>
    <fill>
      <patternFill patternType="solid">
        <fgColor indexed="8"/>
        <bgColor indexed="31"/>
      </patternFill>
    </fill>
    <fill>
      <patternFill patternType="solid">
        <fgColor indexed="12"/>
        <bgColor indexed="31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0.249977111117893"/>
        <bgColor indexed="23"/>
      </patternFill>
    </fill>
  </fills>
  <borders count="95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hair">
        <color indexed="2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thin">
        <color theme="1" tint="0.49998474074526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theme="1" tint="0.499984740745262"/>
      </bottom>
      <diagonal/>
    </border>
    <border>
      <left style="hair">
        <color indexed="22"/>
      </left>
      <right/>
      <top style="hair">
        <color indexed="22"/>
      </top>
      <bottom style="thin">
        <color theme="1" tint="0.499984740745262"/>
      </bottom>
      <diagonal/>
    </border>
    <border>
      <left/>
      <right/>
      <top style="hair">
        <color indexed="22"/>
      </top>
      <bottom style="thin">
        <color theme="1" tint="0.49998474074526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/>
      <bottom style="hair">
        <color indexed="2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hair">
        <color indexed="8"/>
      </bottom>
      <diagonal/>
    </border>
    <border>
      <left/>
      <right style="hair">
        <color indexed="22"/>
      </right>
      <top style="hair">
        <color indexed="22"/>
      </top>
      <bottom style="thin">
        <color theme="1" tint="0.499984740745262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indexed="8"/>
      </right>
      <top/>
      <bottom style="hair">
        <color indexed="8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8"/>
      </left>
      <right style="hair">
        <color indexed="8"/>
      </right>
      <top style="thin">
        <color theme="1" tint="0.499984740745262"/>
      </top>
      <bottom/>
      <diagonal/>
    </border>
    <border>
      <left style="hair">
        <color indexed="8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indexed="8"/>
      </right>
      <top style="thin">
        <color theme="1" tint="0.49998474074526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0" tint="-0.24994659260841701"/>
      </right>
      <top style="hair">
        <color indexed="22"/>
      </top>
      <bottom style="hair">
        <color indexed="22"/>
      </bottom>
      <diagonal/>
    </border>
    <border>
      <left style="thin">
        <color theme="0" tint="-0.24994659260841701"/>
      </left>
      <right style="thin">
        <color indexed="8"/>
      </right>
      <top style="thin">
        <color theme="0" tint="-0.24994659260841701"/>
      </top>
      <bottom/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/>
      <diagonal/>
    </border>
    <border>
      <left style="thin">
        <color indexed="8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hair">
        <color indexed="22"/>
      </right>
      <top style="thin">
        <color theme="0" tint="-0.24994659260841701"/>
      </top>
      <bottom style="hair">
        <color indexed="22"/>
      </bottom>
      <diagonal/>
    </border>
    <border>
      <left style="hair">
        <color indexed="22"/>
      </left>
      <right/>
      <top style="thin">
        <color theme="0" tint="-0.24994659260841701"/>
      </top>
      <bottom style="hair">
        <color indexed="22"/>
      </bottom>
      <diagonal/>
    </border>
    <border>
      <left/>
      <right/>
      <top style="thin">
        <color theme="0" tint="-0.24994659260841701"/>
      </top>
      <bottom style="hair">
        <color indexed="22"/>
      </bottom>
      <diagonal/>
    </border>
    <border>
      <left/>
      <right style="hair">
        <color indexed="22"/>
      </right>
      <top style="thin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thin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0" tint="-0.24994659260841701"/>
      </right>
      <top style="thin">
        <color theme="0" tint="-0.24994659260841701"/>
      </top>
      <bottom style="hair">
        <color indexed="22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indexed="22"/>
      </right>
      <top style="hair">
        <color indexed="22"/>
      </top>
      <bottom style="thin">
        <color theme="0" tint="-0.24994659260841701"/>
      </bottom>
      <diagonal/>
    </border>
    <border>
      <left style="hair">
        <color indexed="22"/>
      </left>
      <right/>
      <top style="hair">
        <color indexed="22"/>
      </top>
      <bottom style="thin">
        <color theme="0" tint="-0.24994659260841701"/>
      </bottom>
      <diagonal/>
    </border>
    <border>
      <left/>
      <right/>
      <top style="hair">
        <color indexed="22"/>
      </top>
      <bottom style="thin">
        <color theme="0" tint="-0.24994659260841701"/>
      </bottom>
      <diagonal/>
    </border>
    <border>
      <left/>
      <right style="hair">
        <color indexed="22"/>
      </right>
      <top style="hair">
        <color indexed="22"/>
      </top>
      <bottom style="thin">
        <color theme="0" tint="-0.24994659260841701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theme="0" tint="-0.24994659260841701"/>
      </bottom>
      <diagonal/>
    </border>
    <border>
      <left style="hair">
        <color indexed="22"/>
      </left>
      <right style="thin">
        <color theme="0" tint="-0.24994659260841701"/>
      </right>
      <top style="hair">
        <color indexed="22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33" fillId="0" borderId="0" applyNumberFormat="0" applyFill="0" applyBorder="0" applyAlignment="0" applyProtection="0"/>
  </cellStyleXfs>
  <cellXfs count="245">
    <xf numFmtId="0" fontId="0" fillId="0" borderId="0" xfId="0"/>
    <xf numFmtId="0" fontId="2" fillId="0" borderId="0" xfId="0" applyFont="1" applyProtection="1"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3" fillId="2" borderId="3" xfId="0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13" xfId="0" applyFont="1" applyFill="1" applyBorder="1" applyProtection="1">
      <protection hidden="1"/>
    </xf>
    <xf numFmtId="0" fontId="10" fillId="2" borderId="13" xfId="0" applyFont="1" applyFill="1" applyBorder="1" applyProtection="1">
      <protection hidden="1"/>
    </xf>
    <xf numFmtId="164" fontId="2" fillId="2" borderId="7" xfId="0" applyNumberFormat="1" applyFont="1" applyFill="1" applyBorder="1" applyAlignment="1" applyProtection="1">
      <alignment horizontal="right"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vertical="center"/>
      <protection hidden="1"/>
    </xf>
    <xf numFmtId="0" fontId="11" fillId="2" borderId="9" xfId="0" applyFont="1" applyFill="1" applyBorder="1" applyProtection="1">
      <protection hidden="1"/>
    </xf>
    <xf numFmtId="164" fontId="2" fillId="2" borderId="10" xfId="0" applyNumberFormat="1" applyFont="1" applyFill="1" applyBorder="1" applyAlignment="1" applyProtection="1">
      <alignment horizontal="right"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" fontId="0" fillId="0" borderId="0" xfId="0" applyNumberFormat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" fontId="15" fillId="3" borderId="15" xfId="0" applyNumberFormat="1" applyFont="1" applyFill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164" fontId="14" fillId="3" borderId="18" xfId="0" applyNumberFormat="1" applyFont="1" applyFill="1" applyBorder="1" applyAlignment="1" applyProtection="1">
      <alignment horizontal="right" vertical="top"/>
      <protection hidden="1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vertical="center"/>
      <protection hidden="1"/>
    </xf>
    <xf numFmtId="0" fontId="2" fillId="4" borderId="9" xfId="1" applyFont="1" applyFill="1" applyBorder="1" applyAlignment="1" applyProtection="1">
      <alignment vertical="center"/>
      <protection hidden="1"/>
    </xf>
    <xf numFmtId="164" fontId="14" fillId="0" borderId="14" xfId="0" applyNumberFormat="1" applyFont="1" applyBorder="1" applyAlignment="1" applyProtection="1">
      <alignment horizontal="right" vertical="center"/>
      <protection locked="0"/>
    </xf>
    <xf numFmtId="164" fontId="14" fillId="3" borderId="14" xfId="0" applyNumberFormat="1" applyFont="1" applyFill="1" applyBorder="1" applyAlignment="1" applyProtection="1">
      <alignment horizontal="right" vertical="center"/>
      <protection locked="0"/>
    </xf>
    <xf numFmtId="1" fontId="15" fillId="3" borderId="20" xfId="0" applyNumberFormat="1" applyFont="1" applyFill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164" fontId="28" fillId="3" borderId="21" xfId="0" applyNumberFormat="1" applyFont="1" applyFill="1" applyBorder="1" applyAlignment="1" applyProtection="1">
      <alignment horizontal="left" vertical="center"/>
      <protection hidden="1"/>
    </xf>
    <xf numFmtId="164" fontId="28" fillId="3" borderId="18" xfId="0" applyNumberFormat="1" applyFont="1" applyFill="1" applyBorder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64" fontId="28" fillId="0" borderId="19" xfId="0" applyNumberFormat="1" applyFont="1" applyBorder="1" applyAlignment="1" applyProtection="1">
      <alignment horizontal="center" vertical="center"/>
      <protection locked="0"/>
    </xf>
    <xf numFmtId="164" fontId="28" fillId="0" borderId="14" xfId="0" applyNumberFormat="1" applyFont="1" applyBorder="1" applyAlignment="1" applyProtection="1">
      <alignment horizontal="center" vertical="center"/>
      <protection locked="0"/>
    </xf>
    <xf numFmtId="164" fontId="28" fillId="3" borderId="14" xfId="0" applyNumberFormat="1" applyFont="1" applyFill="1" applyBorder="1" applyAlignment="1" applyProtection="1">
      <alignment horizontal="center" vertical="center"/>
      <protection locked="0"/>
    </xf>
    <xf numFmtId="164" fontId="28" fillId="3" borderId="19" xfId="0" applyNumberFormat="1" applyFont="1" applyFill="1" applyBorder="1" applyAlignment="1" applyProtection="1">
      <alignment horizontal="left" vertical="center"/>
      <protection locked="0"/>
    </xf>
    <xf numFmtId="164" fontId="28" fillId="3" borderId="14" xfId="0" applyNumberFormat="1" applyFont="1" applyFill="1" applyBorder="1" applyAlignment="1" applyProtection="1">
      <alignment horizontal="left" vertical="center"/>
      <protection locked="0"/>
    </xf>
    <xf numFmtId="164" fontId="28" fillId="0" borderId="14" xfId="0" applyNumberFormat="1" applyFont="1" applyBorder="1" applyAlignment="1" applyProtection="1">
      <alignment horizontal="left" vertical="center"/>
      <protection locked="0"/>
    </xf>
    <xf numFmtId="1" fontId="22" fillId="3" borderId="16" xfId="0" applyNumberFormat="1" applyFont="1" applyFill="1" applyBorder="1" applyAlignment="1" applyProtection="1">
      <alignment horizontal="center" vertical="top"/>
      <protection hidden="1"/>
    </xf>
    <xf numFmtId="1" fontId="22" fillId="0" borderId="0" xfId="0" applyNumberFormat="1" applyFont="1" applyAlignment="1" applyProtection="1">
      <alignment horizontal="center" vertical="center"/>
      <protection hidden="1"/>
    </xf>
    <xf numFmtId="164" fontId="14" fillId="0" borderId="14" xfId="0" applyNumberFormat="1" applyFont="1" applyBorder="1" applyAlignment="1" applyProtection="1">
      <alignment horizontal="center" vertical="center"/>
      <protection locked="0"/>
    </xf>
    <xf numFmtId="164" fontId="14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hidden="1"/>
    </xf>
    <xf numFmtId="164" fontId="14" fillId="3" borderId="14" xfId="0" applyNumberFormat="1" applyFont="1" applyFill="1" applyBorder="1" applyAlignment="1" applyProtection="1">
      <alignment horizontal="left" vertical="center"/>
      <protection locked="0"/>
    </xf>
    <xf numFmtId="164" fontId="14" fillId="0" borderId="14" xfId="0" applyNumberFormat="1" applyFont="1" applyBorder="1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64" fontId="15" fillId="0" borderId="19" xfId="0" applyNumberFormat="1" applyFont="1" applyBorder="1" applyAlignment="1" applyProtection="1">
      <alignment horizontal="center" vertical="center"/>
      <protection locked="0"/>
    </xf>
    <xf numFmtId="164" fontId="15" fillId="0" borderId="14" xfId="0" applyNumberFormat="1" applyFont="1" applyBorder="1" applyAlignment="1" applyProtection="1">
      <alignment horizontal="center" vertical="center"/>
      <protection locked="0"/>
    </xf>
    <xf numFmtId="164" fontId="15" fillId="3" borderId="14" xfId="0" applyNumberFormat="1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vertical="center"/>
      <protection hidden="1"/>
    </xf>
    <xf numFmtId="0" fontId="3" fillId="9" borderId="2" xfId="0" applyFont="1" applyFill="1" applyBorder="1" applyAlignment="1" applyProtection="1">
      <alignment horizontal="center"/>
      <protection locked="0"/>
    </xf>
    <xf numFmtId="164" fontId="2" fillId="9" borderId="7" xfId="0" applyNumberFormat="1" applyFont="1" applyFill="1" applyBorder="1" applyAlignment="1" applyProtection="1">
      <alignment horizontal="right" vertical="center"/>
      <protection locked="0"/>
    </xf>
    <xf numFmtId="0" fontId="2" fillId="9" borderId="8" xfId="0" applyFont="1" applyFill="1" applyBorder="1" applyAlignment="1" applyProtection="1">
      <alignment vertical="center"/>
      <protection locked="0"/>
    </xf>
    <xf numFmtId="0" fontId="2" fillId="9" borderId="8" xfId="0" applyFont="1" applyFill="1" applyBorder="1" applyAlignment="1" applyProtection="1">
      <alignment horizontal="center" vertical="center"/>
      <protection locked="0"/>
    </xf>
    <xf numFmtId="0" fontId="2" fillId="9" borderId="9" xfId="0" applyFont="1" applyFill="1" applyBorder="1" applyAlignment="1" applyProtection="1">
      <alignment vertical="center"/>
      <protection locked="0"/>
    </xf>
    <xf numFmtId="164" fontId="2" fillId="9" borderId="10" xfId="0" applyNumberFormat="1" applyFont="1" applyFill="1" applyBorder="1" applyAlignment="1" applyProtection="1">
      <alignment horizontal="right" vertical="center"/>
      <protection locked="0"/>
    </xf>
    <xf numFmtId="0" fontId="2" fillId="9" borderId="11" xfId="0" applyFont="1" applyFill="1" applyBorder="1" applyAlignment="1" applyProtection="1">
      <alignment vertical="center"/>
      <protection locked="0"/>
    </xf>
    <xf numFmtId="0" fontId="2" fillId="9" borderId="11" xfId="0" applyFont="1" applyFill="1" applyBorder="1" applyAlignment="1" applyProtection="1">
      <alignment horizontal="center" vertical="center"/>
      <protection locked="0"/>
    </xf>
    <xf numFmtId="0" fontId="2" fillId="9" borderId="12" xfId="0" applyFont="1" applyFill="1" applyBorder="1" applyAlignment="1" applyProtection="1">
      <alignment vertical="center"/>
      <protection locked="0"/>
    </xf>
    <xf numFmtId="164" fontId="2" fillId="10" borderId="7" xfId="0" applyNumberFormat="1" applyFont="1" applyFill="1" applyBorder="1" applyAlignment="1" applyProtection="1">
      <alignment horizontal="right" vertical="center"/>
      <protection locked="0" hidden="1"/>
    </xf>
    <xf numFmtId="0" fontId="2" fillId="9" borderId="8" xfId="0" applyFont="1" applyFill="1" applyBorder="1" applyAlignment="1" applyProtection="1">
      <alignment horizontal="center" vertical="center"/>
      <protection locked="0" hidden="1"/>
    </xf>
    <xf numFmtId="0" fontId="2" fillId="10" borderId="8" xfId="0" applyFont="1" applyFill="1" applyBorder="1" applyAlignment="1" applyProtection="1">
      <alignment vertical="center"/>
      <protection locked="0" hidden="1"/>
    </xf>
    <xf numFmtId="0" fontId="2" fillId="9" borderId="11" xfId="0" applyFont="1" applyFill="1" applyBorder="1" applyAlignment="1" applyProtection="1">
      <alignment horizontal="center" vertical="center"/>
      <protection locked="0" hidden="1"/>
    </xf>
    <xf numFmtId="1" fontId="15" fillId="3" borderId="30" xfId="0" applyNumberFormat="1" applyFont="1" applyFill="1" applyBorder="1" applyAlignment="1" applyProtection="1">
      <alignment horizontal="left" vertical="center"/>
      <protection hidden="1"/>
    </xf>
    <xf numFmtId="164" fontId="15" fillId="3" borderId="37" xfId="0" applyNumberFormat="1" applyFont="1" applyFill="1" applyBorder="1" applyAlignment="1" applyProtection="1">
      <alignment horizontal="center" vertical="center"/>
      <protection locked="0"/>
    </xf>
    <xf numFmtId="164" fontId="15" fillId="0" borderId="27" xfId="0" applyNumberFormat="1" applyFont="1" applyBorder="1" applyAlignment="1" applyProtection="1">
      <alignment horizontal="center" vertical="center"/>
      <protection locked="0"/>
    </xf>
    <xf numFmtId="164" fontId="28" fillId="3" borderId="40" xfId="0" applyNumberFormat="1" applyFont="1" applyFill="1" applyBorder="1" applyAlignment="1" applyProtection="1">
      <alignment horizontal="left" vertical="center"/>
      <protection hidden="1"/>
    </xf>
    <xf numFmtId="164" fontId="28" fillId="3" borderId="29" xfId="0" applyNumberFormat="1" applyFont="1" applyFill="1" applyBorder="1" applyAlignment="1" applyProtection="1">
      <alignment horizontal="left" vertical="center"/>
      <protection locked="0"/>
    </xf>
    <xf numFmtId="164" fontId="15" fillId="3" borderId="29" xfId="0" applyNumberFormat="1" applyFont="1" applyFill="1" applyBorder="1" applyAlignment="1" applyProtection="1">
      <alignment horizontal="center" vertical="center"/>
      <protection locked="0"/>
    </xf>
    <xf numFmtId="164" fontId="15" fillId="0" borderId="32" xfId="0" applyNumberFormat="1" applyFont="1" applyBorder="1" applyAlignment="1" applyProtection="1">
      <alignment horizontal="center" vertical="center"/>
      <protection locked="0"/>
    </xf>
    <xf numFmtId="164" fontId="28" fillId="3" borderId="37" xfId="0" applyNumberFormat="1" applyFont="1" applyFill="1" applyBorder="1" applyAlignment="1" applyProtection="1">
      <alignment horizontal="center" vertical="center"/>
      <protection locked="0"/>
    </xf>
    <xf numFmtId="164" fontId="28" fillId="0" borderId="27" xfId="0" applyNumberFormat="1" applyFont="1" applyBorder="1" applyAlignment="1" applyProtection="1">
      <alignment horizontal="center" vertical="center"/>
      <protection locked="0"/>
    </xf>
    <xf numFmtId="164" fontId="28" fillId="3" borderId="29" xfId="0" applyNumberFormat="1" applyFont="1" applyFill="1" applyBorder="1" applyAlignment="1" applyProtection="1">
      <alignment horizontal="center" vertical="center"/>
      <protection locked="0"/>
    </xf>
    <xf numFmtId="164" fontId="28" fillId="0" borderId="32" xfId="0" applyNumberFormat="1" applyFont="1" applyBorder="1" applyAlignment="1" applyProtection="1">
      <alignment horizontal="center" vertical="center"/>
      <protection locked="0"/>
    </xf>
    <xf numFmtId="165" fontId="25" fillId="5" borderId="25" xfId="0" applyNumberFormat="1" applyFont="1" applyFill="1" applyBorder="1" applyAlignment="1" applyProtection="1">
      <alignment horizontal="center" vertical="center"/>
      <protection locked="0"/>
    </xf>
    <xf numFmtId="165" fontId="23" fillId="6" borderId="25" xfId="0" applyNumberFormat="1" applyFont="1" applyFill="1" applyBorder="1" applyAlignment="1" applyProtection="1">
      <alignment horizontal="center" vertical="center"/>
      <protection locked="0"/>
    </xf>
    <xf numFmtId="165" fontId="25" fillId="7" borderId="25" xfId="0" applyNumberFormat="1" applyFont="1" applyFill="1" applyBorder="1" applyAlignment="1" applyProtection="1">
      <alignment horizontal="center" vertical="center"/>
      <protection locked="0"/>
    </xf>
    <xf numFmtId="165" fontId="25" fillId="8" borderId="25" xfId="0" applyNumberFormat="1" applyFont="1" applyFill="1" applyBorder="1" applyAlignment="1" applyProtection="1">
      <alignment horizontal="center" vertical="center"/>
      <protection locked="0"/>
    </xf>
    <xf numFmtId="165" fontId="25" fillId="5" borderId="25" xfId="0" applyNumberFormat="1" applyFont="1" applyFill="1" applyBorder="1" applyAlignment="1" applyProtection="1">
      <alignment horizontal="center" vertical="center"/>
      <protection hidden="1"/>
    </xf>
    <xf numFmtId="165" fontId="23" fillId="6" borderId="25" xfId="0" applyNumberFormat="1" applyFont="1" applyFill="1" applyBorder="1" applyAlignment="1" applyProtection="1">
      <alignment horizontal="center" vertical="center"/>
      <protection hidden="1"/>
    </xf>
    <xf numFmtId="165" fontId="25" fillId="7" borderId="25" xfId="0" applyNumberFormat="1" applyFont="1" applyFill="1" applyBorder="1" applyAlignment="1" applyProtection="1">
      <alignment horizontal="center" vertical="center"/>
      <protection hidden="1"/>
    </xf>
    <xf numFmtId="165" fontId="25" fillId="8" borderId="2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locked="0"/>
    </xf>
    <xf numFmtId="164" fontId="15" fillId="0" borderId="51" xfId="0" applyNumberFormat="1" applyFont="1" applyBorder="1" applyAlignment="1" applyProtection="1">
      <alignment horizontal="right" vertical="center"/>
      <protection locked="0"/>
    </xf>
    <xf numFmtId="164" fontId="15" fillId="3" borderId="51" xfId="0" applyNumberFormat="1" applyFont="1" applyFill="1" applyBorder="1" applyAlignment="1" applyProtection="1">
      <alignment horizontal="right" vertical="center"/>
      <protection locked="0"/>
    </xf>
    <xf numFmtId="166" fontId="29" fillId="3" borderId="51" xfId="0" applyNumberFormat="1" applyFont="1" applyFill="1" applyBorder="1" applyAlignment="1" applyProtection="1">
      <alignment horizontal="center" vertical="center"/>
      <protection hidden="1"/>
    </xf>
    <xf numFmtId="164" fontId="14" fillId="3" borderId="53" xfId="0" applyNumberFormat="1" applyFont="1" applyFill="1" applyBorder="1" applyAlignment="1" applyProtection="1">
      <alignment horizontal="right" vertical="top"/>
      <protection hidden="1"/>
    </xf>
    <xf numFmtId="167" fontId="24" fillId="3" borderId="52" xfId="0" applyNumberFormat="1" applyFont="1" applyFill="1" applyBorder="1" applyAlignment="1" applyProtection="1">
      <alignment horizontal="left" vertical="center"/>
      <protection hidden="1"/>
    </xf>
    <xf numFmtId="1" fontId="15" fillId="3" borderId="54" xfId="0" applyNumberFormat="1" applyFont="1" applyFill="1" applyBorder="1" applyAlignment="1" applyProtection="1">
      <alignment horizontal="left" vertical="center"/>
      <protection hidden="1"/>
    </xf>
    <xf numFmtId="1" fontId="22" fillId="3" borderId="54" xfId="0" applyNumberFormat="1" applyFont="1" applyFill="1" applyBorder="1" applyAlignment="1" applyProtection="1">
      <alignment horizontal="center" vertical="top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166" fontId="29" fillId="3" borderId="61" xfId="0" applyNumberFormat="1" applyFont="1" applyFill="1" applyBorder="1" applyAlignment="1" applyProtection="1">
      <alignment horizontal="center" vertical="center"/>
      <protection hidden="1"/>
    </xf>
    <xf numFmtId="167" fontId="24" fillId="3" borderId="62" xfId="0" applyNumberFormat="1" applyFont="1" applyFill="1" applyBorder="1" applyAlignment="1" applyProtection="1">
      <alignment horizontal="left" vertical="center"/>
      <protection hidden="1"/>
    </xf>
    <xf numFmtId="1" fontId="15" fillId="3" borderId="63" xfId="0" applyNumberFormat="1" applyFont="1" applyFill="1" applyBorder="1" applyAlignment="1" applyProtection="1">
      <alignment horizontal="left" vertical="center"/>
      <protection hidden="1"/>
    </xf>
    <xf numFmtId="1" fontId="22" fillId="3" borderId="63" xfId="0" applyNumberFormat="1" applyFont="1" applyFill="1" applyBorder="1" applyAlignment="1" applyProtection="1">
      <alignment horizontal="center" vertical="top"/>
      <protection hidden="1"/>
    </xf>
    <xf numFmtId="164" fontId="14" fillId="3" borderId="64" xfId="0" applyNumberFormat="1" applyFont="1" applyFill="1" applyBorder="1" applyAlignment="1" applyProtection="1">
      <alignment horizontal="right" vertical="top"/>
      <protection hidden="1"/>
    </xf>
    <xf numFmtId="164" fontId="15" fillId="0" borderId="65" xfId="0" applyNumberFormat="1" applyFont="1" applyBorder="1" applyAlignment="1" applyProtection="1">
      <alignment horizontal="right" vertical="center"/>
      <protection locked="0"/>
    </xf>
    <xf numFmtId="164" fontId="15" fillId="3" borderId="65" xfId="0" applyNumberFormat="1" applyFont="1" applyFill="1" applyBorder="1" applyAlignment="1" applyProtection="1">
      <alignment horizontal="right" vertical="center"/>
      <protection locked="0"/>
    </xf>
    <xf numFmtId="166" fontId="29" fillId="3" borderId="65" xfId="0" applyNumberFormat="1" applyFont="1" applyFill="1" applyBorder="1" applyAlignment="1" applyProtection="1">
      <alignment horizontal="center" vertical="center"/>
      <protection hidden="1"/>
    </xf>
    <xf numFmtId="164" fontId="15" fillId="3" borderId="66" xfId="0" applyNumberFormat="1" applyFont="1" applyFill="1" applyBorder="1" applyAlignment="1" applyProtection="1">
      <alignment horizontal="right" vertical="center"/>
      <protection locked="0"/>
    </xf>
    <xf numFmtId="166" fontId="29" fillId="3" borderId="67" xfId="0" applyNumberFormat="1" applyFont="1" applyFill="1" applyBorder="1" applyAlignment="1" applyProtection="1">
      <alignment horizontal="center" vertical="center"/>
      <protection hidden="1"/>
    </xf>
    <xf numFmtId="164" fontId="15" fillId="3" borderId="68" xfId="0" applyNumberFormat="1" applyFont="1" applyFill="1" applyBorder="1" applyAlignment="1" applyProtection="1">
      <alignment horizontal="right" vertical="center"/>
      <protection locked="0"/>
    </xf>
    <xf numFmtId="164" fontId="15" fillId="0" borderId="68" xfId="0" applyNumberFormat="1" applyFont="1" applyBorder="1" applyAlignment="1" applyProtection="1">
      <alignment horizontal="right" vertical="center"/>
      <protection locked="0"/>
    </xf>
    <xf numFmtId="166" fontId="29" fillId="3" borderId="55" xfId="0" applyNumberFormat="1" applyFont="1" applyFill="1" applyBorder="1" applyAlignment="1" applyProtection="1">
      <alignment horizontal="center" vertical="center"/>
      <protection hidden="1"/>
    </xf>
    <xf numFmtId="167" fontId="24" fillId="3" borderId="69" xfId="0" applyNumberFormat="1" applyFont="1" applyFill="1" applyBorder="1" applyAlignment="1" applyProtection="1">
      <alignment horizontal="left" vertical="center"/>
      <protection hidden="1"/>
    </xf>
    <xf numFmtId="1" fontId="15" fillId="3" borderId="70" xfId="0" applyNumberFormat="1" applyFont="1" applyFill="1" applyBorder="1" applyAlignment="1" applyProtection="1">
      <alignment horizontal="left" vertical="center"/>
      <protection hidden="1"/>
    </xf>
    <xf numFmtId="1" fontId="22" fillId="3" borderId="70" xfId="0" applyNumberFormat="1" applyFont="1" applyFill="1" applyBorder="1" applyAlignment="1" applyProtection="1">
      <alignment horizontal="center" vertical="top"/>
      <protection hidden="1"/>
    </xf>
    <xf numFmtId="164" fontId="14" fillId="3" borderId="71" xfId="0" applyNumberFormat="1" applyFont="1" applyFill="1" applyBorder="1" applyAlignment="1" applyProtection="1">
      <alignment horizontal="right" vertical="top"/>
      <protection hidden="1"/>
    </xf>
    <xf numFmtId="164" fontId="15" fillId="3" borderId="56" xfId="0" applyNumberFormat="1" applyFont="1" applyFill="1" applyBorder="1" applyAlignment="1" applyProtection="1">
      <alignment horizontal="right" vertical="center"/>
      <protection locked="0"/>
    </xf>
    <xf numFmtId="164" fontId="15" fillId="0" borderId="56" xfId="0" applyNumberFormat="1" applyFont="1" applyBorder="1" applyAlignment="1" applyProtection="1">
      <alignment horizontal="right" vertical="center"/>
      <protection locked="0"/>
    </xf>
    <xf numFmtId="166" fontId="29" fillId="3" borderId="56" xfId="0" applyNumberFormat="1" applyFont="1" applyFill="1" applyBorder="1" applyAlignment="1" applyProtection="1">
      <alignment horizontal="center" vertical="center"/>
      <protection hidden="1"/>
    </xf>
    <xf numFmtId="164" fontId="15" fillId="0" borderId="57" xfId="0" applyNumberFormat="1" applyFont="1" applyBorder="1" applyAlignment="1" applyProtection="1">
      <alignment horizontal="right" vertical="center"/>
      <protection locked="0"/>
    </xf>
    <xf numFmtId="167" fontId="14" fillId="3" borderId="15" xfId="0" applyNumberFormat="1" applyFont="1" applyFill="1" applyBorder="1" applyAlignment="1" applyProtection="1">
      <alignment horizontal="left" vertical="center"/>
      <protection hidden="1"/>
    </xf>
    <xf numFmtId="1" fontId="14" fillId="3" borderId="16" xfId="0" applyNumberFormat="1" applyFont="1" applyFill="1" applyBorder="1" applyAlignment="1" applyProtection="1">
      <alignment horizontal="left" vertical="center"/>
      <protection hidden="1"/>
    </xf>
    <xf numFmtId="1" fontId="14" fillId="3" borderId="16" xfId="0" applyNumberFormat="1" applyFont="1" applyFill="1" applyBorder="1" applyAlignment="1" applyProtection="1">
      <alignment horizontal="center" vertical="center"/>
      <protection hidden="1"/>
    </xf>
    <xf numFmtId="166" fontId="38" fillId="3" borderId="75" xfId="0" applyNumberFormat="1" applyFont="1" applyFill="1" applyBorder="1" applyAlignment="1" applyProtection="1">
      <alignment horizontal="center" vertical="center"/>
      <protection hidden="1"/>
    </xf>
    <xf numFmtId="164" fontId="14" fillId="3" borderId="76" xfId="0" applyNumberFormat="1" applyFont="1" applyFill="1" applyBorder="1" applyAlignment="1" applyProtection="1">
      <alignment horizontal="right" vertical="center"/>
      <protection locked="0"/>
    </xf>
    <xf numFmtId="164" fontId="14" fillId="0" borderId="76" xfId="0" applyNumberFormat="1" applyFont="1" applyBorder="1" applyAlignment="1" applyProtection="1">
      <alignment horizontal="right" vertical="center"/>
      <protection locked="0"/>
    </xf>
    <xf numFmtId="164" fontId="14" fillId="0" borderId="15" xfId="0" applyNumberFormat="1" applyFont="1" applyBorder="1" applyAlignment="1" applyProtection="1">
      <alignment horizontal="left" vertical="center"/>
      <protection locked="0"/>
    </xf>
    <xf numFmtId="164" fontId="14" fillId="3" borderId="15" xfId="0" applyNumberFormat="1" applyFont="1" applyFill="1" applyBorder="1" applyAlignment="1" applyProtection="1">
      <alignment horizontal="left" vertical="center"/>
      <protection locked="0"/>
    </xf>
    <xf numFmtId="166" fontId="38" fillId="3" borderId="18" xfId="0" applyNumberFormat="1" applyFont="1" applyFill="1" applyBorder="1" applyAlignment="1" applyProtection="1">
      <alignment horizontal="center" vertical="center"/>
      <protection hidden="1"/>
    </xf>
    <xf numFmtId="166" fontId="38" fillId="3" borderId="80" xfId="0" applyNumberFormat="1" applyFont="1" applyFill="1" applyBorder="1" applyAlignment="1" applyProtection="1">
      <alignment horizontal="center" vertical="center"/>
      <protection hidden="1"/>
    </xf>
    <xf numFmtId="167" fontId="14" fillId="3" borderId="81" xfId="0" applyNumberFormat="1" applyFont="1" applyFill="1" applyBorder="1" applyAlignment="1" applyProtection="1">
      <alignment horizontal="left" vertical="center"/>
      <protection hidden="1"/>
    </xf>
    <xf numFmtId="1" fontId="14" fillId="3" borderId="82" xfId="0" applyNumberFormat="1" applyFont="1" applyFill="1" applyBorder="1" applyAlignment="1" applyProtection="1">
      <alignment horizontal="left" vertical="center"/>
      <protection hidden="1"/>
    </xf>
    <xf numFmtId="1" fontId="22" fillId="3" borderId="82" xfId="0" applyNumberFormat="1" applyFont="1" applyFill="1" applyBorder="1" applyAlignment="1" applyProtection="1">
      <alignment horizontal="center" vertical="top"/>
      <protection hidden="1"/>
    </xf>
    <xf numFmtId="164" fontId="14" fillId="3" borderId="83" xfId="0" applyNumberFormat="1" applyFont="1" applyFill="1" applyBorder="1" applyAlignment="1" applyProtection="1">
      <alignment horizontal="right" vertical="top"/>
      <protection hidden="1"/>
    </xf>
    <xf numFmtId="164" fontId="14" fillId="3" borderId="84" xfId="0" applyNumberFormat="1" applyFont="1" applyFill="1" applyBorder="1" applyAlignment="1" applyProtection="1">
      <alignment horizontal="right" vertical="center"/>
      <protection locked="0"/>
    </xf>
    <xf numFmtId="164" fontId="14" fillId="0" borderId="85" xfId="0" applyNumberFormat="1" applyFont="1" applyBorder="1" applyAlignment="1" applyProtection="1">
      <alignment horizontal="center" vertical="center"/>
      <protection locked="0"/>
    </xf>
    <xf numFmtId="164" fontId="14" fillId="0" borderId="76" xfId="0" applyNumberFormat="1" applyFont="1" applyBorder="1" applyAlignment="1" applyProtection="1">
      <alignment horizontal="center" vertical="center"/>
      <protection locked="0"/>
    </xf>
    <xf numFmtId="164" fontId="14" fillId="3" borderId="76" xfId="0" applyNumberFormat="1" applyFont="1" applyFill="1" applyBorder="1" applyAlignment="1" applyProtection="1">
      <alignment horizontal="center" vertical="center"/>
      <protection locked="0"/>
    </xf>
    <xf numFmtId="164" fontId="14" fillId="0" borderId="84" xfId="0" applyNumberFormat="1" applyFont="1" applyBorder="1" applyAlignment="1" applyProtection="1">
      <alignment horizontal="center" vertical="center"/>
      <protection locked="0"/>
    </xf>
    <xf numFmtId="164" fontId="14" fillId="3" borderId="81" xfId="0" applyNumberFormat="1" applyFont="1" applyFill="1" applyBorder="1" applyAlignment="1" applyProtection="1">
      <alignment horizontal="left" vertical="center"/>
      <protection locked="0"/>
    </xf>
    <xf numFmtId="166" fontId="38" fillId="3" borderId="83" xfId="0" applyNumberFormat="1" applyFont="1" applyFill="1" applyBorder="1" applyAlignment="1" applyProtection="1">
      <alignment horizontal="center" vertical="center"/>
      <protection hidden="1"/>
    </xf>
    <xf numFmtId="164" fontId="14" fillId="0" borderId="84" xfId="0" applyNumberFormat="1" applyFont="1" applyBorder="1" applyAlignment="1" applyProtection="1">
      <alignment horizontal="right" vertical="center"/>
      <protection locked="0"/>
    </xf>
    <xf numFmtId="1" fontId="14" fillId="3" borderId="82" xfId="0" applyNumberFormat="1" applyFont="1" applyFill="1" applyBorder="1" applyAlignment="1" applyProtection="1">
      <alignment horizontal="center" vertical="center"/>
      <protection hidden="1"/>
    </xf>
    <xf numFmtId="164" fontId="14" fillId="3" borderId="84" xfId="0" applyNumberFormat="1" applyFont="1" applyFill="1" applyBorder="1" applyAlignment="1" applyProtection="1">
      <alignment horizontal="left" vertical="center"/>
      <protection locked="0"/>
    </xf>
    <xf numFmtId="164" fontId="14" fillId="3" borderId="85" xfId="0" applyNumberFormat="1" applyFont="1" applyFill="1" applyBorder="1" applyAlignment="1" applyProtection="1">
      <alignment horizontal="right" vertical="center"/>
      <protection locked="0"/>
    </xf>
    <xf numFmtId="166" fontId="38" fillId="3" borderId="89" xfId="0" applyNumberFormat="1" applyFont="1" applyFill="1" applyBorder="1" applyAlignment="1" applyProtection="1">
      <alignment horizontal="center" vertical="center"/>
      <protection hidden="1"/>
    </xf>
    <xf numFmtId="167" fontId="14" fillId="3" borderId="90" xfId="0" applyNumberFormat="1" applyFont="1" applyFill="1" applyBorder="1" applyAlignment="1" applyProtection="1">
      <alignment horizontal="left" vertical="center"/>
      <protection hidden="1"/>
    </xf>
    <xf numFmtId="1" fontId="14" fillId="3" borderId="91" xfId="0" applyNumberFormat="1" applyFont="1" applyFill="1" applyBorder="1" applyAlignment="1" applyProtection="1">
      <alignment horizontal="left" vertical="center"/>
      <protection hidden="1"/>
    </xf>
    <xf numFmtId="1" fontId="22" fillId="3" borderId="91" xfId="0" applyNumberFormat="1" applyFont="1" applyFill="1" applyBorder="1" applyAlignment="1" applyProtection="1">
      <alignment horizontal="center" vertical="top"/>
      <protection hidden="1"/>
    </xf>
    <xf numFmtId="164" fontId="14" fillId="3" borderId="92" xfId="0" applyNumberFormat="1" applyFont="1" applyFill="1" applyBorder="1" applyAlignment="1" applyProtection="1">
      <alignment horizontal="right" vertical="top"/>
      <protection hidden="1"/>
    </xf>
    <xf numFmtId="164" fontId="14" fillId="3" borderId="93" xfId="0" applyNumberFormat="1" applyFont="1" applyFill="1" applyBorder="1" applyAlignment="1" applyProtection="1">
      <alignment horizontal="center" vertical="center"/>
      <protection locked="0"/>
    </xf>
    <xf numFmtId="164" fontId="14" fillId="0" borderId="90" xfId="0" applyNumberFormat="1" applyFont="1" applyBorder="1" applyAlignment="1" applyProtection="1">
      <alignment horizontal="left" vertical="center"/>
      <protection locked="0"/>
    </xf>
    <xf numFmtId="164" fontId="14" fillId="0" borderId="93" xfId="0" applyNumberFormat="1" applyFont="1" applyBorder="1" applyAlignment="1" applyProtection="1">
      <alignment horizontal="right" vertical="center"/>
      <protection locked="0"/>
    </xf>
    <xf numFmtId="164" fontId="14" fillId="3" borderId="94" xfId="0" applyNumberFormat="1" applyFont="1" applyFill="1" applyBorder="1" applyAlignment="1" applyProtection="1">
      <alignment horizontal="center" vertical="center"/>
      <protection locked="0"/>
    </xf>
    <xf numFmtId="166" fontId="38" fillId="3" borderId="92" xfId="0" applyNumberFormat="1" applyFont="1" applyFill="1" applyBorder="1" applyAlignment="1" applyProtection="1">
      <alignment horizontal="center" vertical="center"/>
      <protection hidden="1"/>
    </xf>
    <xf numFmtId="164" fontId="14" fillId="3" borderId="93" xfId="0" applyNumberFormat="1" applyFont="1" applyFill="1" applyBorder="1" applyAlignment="1" applyProtection="1">
      <alignment horizontal="right" vertical="center"/>
      <protection locked="0"/>
    </xf>
    <xf numFmtId="1" fontId="14" fillId="3" borderId="91" xfId="0" applyNumberFormat="1" applyFont="1" applyFill="1" applyBorder="1" applyAlignment="1" applyProtection="1">
      <alignment horizontal="center" vertical="center"/>
      <protection hidden="1"/>
    </xf>
    <xf numFmtId="164" fontId="14" fillId="0" borderId="93" xfId="0" applyNumberFormat="1" applyFont="1" applyBorder="1" applyAlignment="1" applyProtection="1">
      <alignment horizontal="left" vertical="center"/>
      <protection locked="0"/>
    </xf>
    <xf numFmtId="164" fontId="14" fillId="0" borderId="94" xfId="0" applyNumberFormat="1" applyFont="1" applyBorder="1" applyAlignment="1" applyProtection="1">
      <alignment horizontal="right" vertical="center"/>
      <protection locked="0"/>
    </xf>
    <xf numFmtId="164" fontId="14" fillId="0" borderId="85" xfId="0" applyNumberFormat="1" applyFont="1" applyBorder="1" applyAlignment="1" applyProtection="1">
      <alignment horizontal="right" vertical="center"/>
      <protection locked="0"/>
    </xf>
    <xf numFmtId="164" fontId="14" fillId="3" borderId="93" xfId="0" applyNumberFormat="1" applyFont="1" applyFill="1" applyBorder="1" applyAlignment="1" applyProtection="1">
      <alignment horizontal="left" vertical="center"/>
      <protection locked="0"/>
    </xf>
    <xf numFmtId="164" fontId="14" fillId="3" borderId="94" xfId="0" applyNumberFormat="1" applyFont="1" applyFill="1" applyBorder="1" applyAlignment="1" applyProtection="1">
      <alignment horizontal="right" vertical="center"/>
      <protection locked="0"/>
    </xf>
    <xf numFmtId="164" fontId="14" fillId="3" borderId="81" xfId="0" applyNumberFormat="1" applyFont="1" applyFill="1" applyBorder="1" applyAlignment="1" applyProtection="1">
      <alignment horizontal="center" vertical="center"/>
      <protection locked="0"/>
    </xf>
    <xf numFmtId="164" fontId="14" fillId="3" borderId="15" xfId="0" applyNumberFormat="1" applyFont="1" applyFill="1" applyBorder="1" applyAlignment="1" applyProtection="1">
      <alignment horizontal="center" vertical="center"/>
      <protection locked="0"/>
    </xf>
    <xf numFmtId="164" fontId="14" fillId="0" borderId="15" xfId="0" applyNumberFormat="1" applyFont="1" applyBorder="1" applyAlignment="1" applyProtection="1">
      <alignment horizontal="center" vertical="center"/>
      <protection locked="0"/>
    </xf>
    <xf numFmtId="164" fontId="14" fillId="3" borderId="90" xfId="0" applyNumberFormat="1" applyFont="1" applyFill="1" applyBorder="1" applyAlignment="1" applyProtection="1">
      <alignment horizontal="center" vertical="center"/>
      <protection locked="0"/>
    </xf>
    <xf numFmtId="164" fontId="14" fillId="0" borderId="81" xfId="0" applyNumberFormat="1" applyFont="1" applyBorder="1" applyAlignment="1" applyProtection="1">
      <alignment horizontal="center" vertical="center"/>
      <protection locked="0"/>
    </xf>
    <xf numFmtId="164" fontId="14" fillId="0" borderId="90" xfId="0" applyNumberFormat="1" applyFont="1" applyBorder="1" applyAlignment="1" applyProtection="1">
      <alignment horizontal="center" vertical="center"/>
      <protection locked="0"/>
    </xf>
    <xf numFmtId="164" fontId="14" fillId="3" borderId="81" xfId="0" applyNumberFormat="1" applyFont="1" applyFill="1" applyBorder="1" applyAlignment="1" applyProtection="1">
      <alignment horizontal="right" vertical="center"/>
      <protection locked="0"/>
    </xf>
    <xf numFmtId="164" fontId="14" fillId="3" borderId="15" xfId="0" applyNumberFormat="1" applyFont="1" applyFill="1" applyBorder="1" applyAlignment="1" applyProtection="1">
      <alignment horizontal="right" vertical="center"/>
      <protection locked="0"/>
    </xf>
    <xf numFmtId="164" fontId="14" fillId="0" borderId="15" xfId="0" applyNumberFormat="1" applyFont="1" applyBorder="1" applyAlignment="1" applyProtection="1">
      <alignment horizontal="right" vertical="center"/>
      <protection locked="0"/>
    </xf>
    <xf numFmtId="164" fontId="14" fillId="3" borderId="90" xfId="0" applyNumberFormat="1" applyFont="1" applyFill="1" applyBorder="1" applyAlignment="1" applyProtection="1">
      <alignment horizontal="right" vertical="center"/>
      <protection locked="0"/>
    </xf>
    <xf numFmtId="164" fontId="14" fillId="0" borderId="81" xfId="0" applyNumberFormat="1" applyFont="1" applyBorder="1" applyAlignment="1" applyProtection="1">
      <alignment horizontal="right" vertical="center"/>
      <protection locked="0"/>
    </xf>
    <xf numFmtId="164" fontId="14" fillId="0" borderId="90" xfId="0" applyNumberFormat="1" applyFont="1" applyBorder="1" applyAlignment="1" applyProtection="1">
      <alignment horizontal="right" vertical="center"/>
      <protection locked="0"/>
    </xf>
    <xf numFmtId="166" fontId="40" fillId="3" borderId="36" xfId="0" applyNumberFormat="1" applyFont="1" applyFill="1" applyBorder="1" applyAlignment="1" applyProtection="1">
      <alignment horizontal="center" vertical="center"/>
      <protection hidden="1"/>
    </xf>
    <xf numFmtId="166" fontId="40" fillId="3" borderId="26" xfId="0" applyNumberFormat="1" applyFont="1" applyFill="1" applyBorder="1" applyAlignment="1" applyProtection="1">
      <alignment horizontal="center" vertical="center"/>
      <protection hidden="1"/>
    </xf>
    <xf numFmtId="166" fontId="40" fillId="3" borderId="28" xfId="0" applyNumberFormat="1" applyFont="1" applyFill="1" applyBorder="1" applyAlignment="1" applyProtection="1">
      <alignment horizontal="center" vertical="center"/>
      <protection hidden="1"/>
    </xf>
    <xf numFmtId="167" fontId="19" fillId="3" borderId="19" xfId="0" applyNumberFormat="1" applyFont="1" applyFill="1" applyBorder="1" applyAlignment="1" applyProtection="1">
      <alignment horizontal="left" vertical="center"/>
      <protection hidden="1"/>
    </xf>
    <xf numFmtId="167" fontId="19" fillId="3" borderId="14" xfId="0" applyNumberFormat="1" applyFont="1" applyFill="1" applyBorder="1" applyAlignment="1" applyProtection="1">
      <alignment horizontal="left" vertical="center"/>
      <protection hidden="1"/>
    </xf>
    <xf numFmtId="167" fontId="19" fillId="3" borderId="29" xfId="0" applyNumberFormat="1" applyFont="1" applyFill="1" applyBorder="1" applyAlignment="1" applyProtection="1">
      <alignment horizontal="left" vertical="center"/>
      <protection hidden="1"/>
    </xf>
    <xf numFmtId="1" fontId="34" fillId="3" borderId="17" xfId="0" applyNumberFormat="1" applyFont="1" applyFill="1" applyBorder="1" applyAlignment="1" applyProtection="1">
      <alignment horizontal="center" vertical="top"/>
      <protection hidden="1"/>
    </xf>
    <xf numFmtId="1" fontId="34" fillId="3" borderId="16" xfId="0" applyNumberFormat="1" applyFont="1" applyFill="1" applyBorder="1" applyAlignment="1" applyProtection="1">
      <alignment horizontal="center" vertical="top"/>
      <protection hidden="1"/>
    </xf>
    <xf numFmtId="1" fontId="34" fillId="3" borderId="31" xfId="0" applyNumberFormat="1" applyFont="1" applyFill="1" applyBorder="1" applyAlignment="1" applyProtection="1">
      <alignment horizontal="center" vertical="top"/>
      <protection hidden="1"/>
    </xf>
    <xf numFmtId="164" fontId="7" fillId="13" borderId="4" xfId="0" applyNumberFormat="1" applyFont="1" applyFill="1" applyBorder="1" applyAlignment="1" applyProtection="1">
      <alignment horizontal="left" vertical="center"/>
      <protection hidden="1"/>
    </xf>
    <xf numFmtId="0" fontId="7" fillId="13" borderId="5" xfId="0" applyFont="1" applyFill="1" applyBorder="1" applyAlignment="1" applyProtection="1">
      <alignment horizontal="left" vertical="center"/>
      <protection hidden="1"/>
    </xf>
    <xf numFmtId="0" fontId="7" fillId="13" borderId="5" xfId="0" applyFont="1" applyFill="1" applyBorder="1" applyAlignment="1" applyProtection="1">
      <alignment horizontal="center"/>
      <protection hidden="1"/>
    </xf>
    <xf numFmtId="0" fontId="7" fillId="13" borderId="6" xfId="0" applyFont="1" applyFill="1" applyBorder="1" applyProtection="1">
      <protection hidden="1"/>
    </xf>
    <xf numFmtId="0" fontId="2" fillId="10" borderId="8" xfId="0" applyFont="1" applyFill="1" applyBorder="1" applyAlignment="1" applyProtection="1">
      <alignment vertical="center"/>
      <protection locked="0"/>
    </xf>
    <xf numFmtId="164" fontId="2" fillId="10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vertical="center"/>
      <protection hidden="1"/>
    </xf>
    <xf numFmtId="0" fontId="6" fillId="12" borderId="23" xfId="0" applyFont="1" applyFill="1" applyBorder="1" applyAlignment="1" applyProtection="1">
      <alignment horizontal="left" vertical="center"/>
      <protection hidden="1"/>
    </xf>
    <xf numFmtId="0" fontId="33" fillId="11" borderId="58" xfId="2" applyFill="1" applyBorder="1" applyAlignment="1" applyProtection="1">
      <alignment horizontal="center" wrapText="1"/>
      <protection hidden="1"/>
    </xf>
    <xf numFmtId="0" fontId="0" fillId="0" borderId="59" xfId="0" applyBorder="1"/>
    <xf numFmtId="0" fontId="0" fillId="0" borderId="60" xfId="0" applyBorder="1"/>
    <xf numFmtId="165" fontId="20" fillId="2" borderId="56" xfId="0" applyNumberFormat="1" applyFont="1" applyFill="1" applyBorder="1" applyAlignment="1" applyProtection="1">
      <alignment horizontal="center" vertical="center"/>
      <protection hidden="1"/>
    </xf>
    <xf numFmtId="165" fontId="20" fillId="2" borderId="55" xfId="0" applyNumberFormat="1" applyFont="1" applyFill="1" applyBorder="1" applyAlignment="1" applyProtection="1">
      <alignment horizontal="center" vertical="center"/>
      <protection hidden="1"/>
    </xf>
    <xf numFmtId="165" fontId="20" fillId="2" borderId="57" xfId="0" applyNumberFormat="1" applyFont="1" applyFill="1" applyBorder="1" applyAlignment="1" applyProtection="1">
      <alignment horizontal="center" vertical="center"/>
      <protection hidden="1"/>
    </xf>
    <xf numFmtId="0" fontId="35" fillId="2" borderId="72" xfId="0" applyFont="1" applyFill="1" applyBorder="1" applyAlignment="1" applyProtection="1">
      <alignment horizontal="center" vertical="center"/>
      <protection hidden="1"/>
    </xf>
    <xf numFmtId="0" fontId="35" fillId="2" borderId="73" xfId="0" applyFont="1" applyFill="1" applyBorder="1" applyAlignment="1" applyProtection="1">
      <alignment horizontal="center" vertical="center"/>
      <protection hidden="1"/>
    </xf>
    <xf numFmtId="0" fontId="36" fillId="0" borderId="73" xfId="0" applyFont="1" applyBorder="1" applyAlignment="1" applyProtection="1">
      <alignment horizontal="center" vertical="center"/>
      <protection hidden="1"/>
    </xf>
    <xf numFmtId="0" fontId="36" fillId="0" borderId="74" xfId="0" applyFont="1" applyBorder="1" applyAlignment="1" applyProtection="1">
      <alignment horizontal="center" vertical="center"/>
      <protection hidden="1"/>
    </xf>
    <xf numFmtId="0" fontId="39" fillId="11" borderId="86" xfId="2" applyFont="1" applyFill="1" applyBorder="1" applyAlignment="1" applyProtection="1">
      <alignment horizontal="center" vertical="center"/>
      <protection hidden="1"/>
    </xf>
    <xf numFmtId="0" fontId="14" fillId="0" borderId="87" xfId="0" applyFont="1" applyBorder="1" applyAlignment="1">
      <alignment vertical="center"/>
    </xf>
    <xf numFmtId="0" fontId="14" fillId="0" borderId="88" xfId="0" applyFont="1" applyBorder="1" applyAlignment="1">
      <alignment vertical="center"/>
    </xf>
    <xf numFmtId="0" fontId="30" fillId="2" borderId="77" xfId="0" applyFont="1" applyFill="1" applyBorder="1" applyAlignment="1" applyProtection="1">
      <alignment horizontal="center" vertical="center"/>
      <protection hidden="1"/>
    </xf>
    <xf numFmtId="0" fontId="30" fillId="2" borderId="78" xfId="0" applyFont="1" applyFill="1" applyBorder="1" applyAlignment="1" applyProtection="1">
      <alignment horizontal="center" vertical="center"/>
      <protection hidden="1"/>
    </xf>
    <xf numFmtId="0" fontId="30" fillId="2" borderId="79" xfId="0" applyFont="1" applyFill="1" applyBorder="1" applyAlignment="1" applyProtection="1">
      <alignment horizontal="center" vertical="center"/>
      <protection hidden="1"/>
    </xf>
    <xf numFmtId="165" fontId="17" fillId="2" borderId="55" xfId="0" applyNumberFormat="1" applyFont="1" applyFill="1" applyBorder="1" applyAlignment="1" applyProtection="1">
      <alignment horizontal="center" vertical="center"/>
      <protection hidden="1"/>
    </xf>
    <xf numFmtId="165" fontId="17" fillId="2" borderId="56" xfId="0" applyNumberFormat="1" applyFont="1" applyFill="1" applyBorder="1" applyAlignment="1" applyProtection="1">
      <alignment horizontal="center" vertical="center"/>
      <protection hidden="1"/>
    </xf>
    <xf numFmtId="165" fontId="17" fillId="2" borderId="57" xfId="0" applyNumberFormat="1" applyFont="1" applyFill="1" applyBorder="1" applyAlignment="1" applyProtection="1">
      <alignment horizontal="center" vertical="center"/>
      <protection hidden="1"/>
    </xf>
    <xf numFmtId="0" fontId="41" fillId="11" borderId="45" xfId="2" applyFont="1" applyFill="1" applyBorder="1" applyAlignment="1" applyProtection="1">
      <alignment horizontal="center" vertical="center"/>
      <protection hidden="1"/>
    </xf>
    <xf numFmtId="0" fontId="42" fillId="0" borderId="46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165" fontId="29" fillId="2" borderId="49" xfId="0" applyNumberFormat="1" applyFont="1" applyFill="1" applyBorder="1" applyAlignment="1" applyProtection="1">
      <alignment horizontal="center" vertical="center"/>
      <protection locked="0"/>
    </xf>
    <xf numFmtId="0" fontId="28" fillId="2" borderId="34" xfId="0" applyFont="1" applyFill="1" applyBorder="1" applyAlignment="1" applyProtection="1">
      <alignment horizontal="center" vertical="center"/>
      <protection locked="0"/>
    </xf>
    <xf numFmtId="0" fontId="28" fillId="2" borderId="35" xfId="0" applyFont="1" applyFill="1" applyBorder="1" applyAlignment="1" applyProtection="1">
      <alignment horizontal="center" vertical="center"/>
      <protection locked="0"/>
    </xf>
    <xf numFmtId="165" fontId="29" fillId="2" borderId="50" xfId="0" applyNumberFormat="1" applyFont="1" applyFill="1" applyBorder="1" applyAlignment="1" applyProtection="1">
      <alignment horizontal="left" vertical="center"/>
      <protection locked="0"/>
    </xf>
    <xf numFmtId="165" fontId="29" fillId="2" borderId="44" xfId="0" applyNumberFormat="1" applyFont="1" applyFill="1" applyBorder="1" applyAlignment="1" applyProtection="1">
      <alignment horizontal="left" vertical="center"/>
      <protection locked="0"/>
    </xf>
    <xf numFmtId="165" fontId="29" fillId="2" borderId="48" xfId="0" applyNumberFormat="1" applyFont="1" applyFill="1" applyBorder="1" applyAlignment="1" applyProtection="1">
      <alignment horizontal="left" vertical="center"/>
      <protection locked="0"/>
    </xf>
    <xf numFmtId="165" fontId="29" fillId="2" borderId="22" xfId="0" applyNumberFormat="1" applyFont="1" applyFill="1" applyBorder="1" applyAlignment="1" applyProtection="1">
      <alignment horizontal="left" vertical="center"/>
      <protection locked="0"/>
    </xf>
    <xf numFmtId="165" fontId="29" fillId="2" borderId="3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165" fontId="29" fillId="2" borderId="41" xfId="0" applyNumberFormat="1" applyFont="1" applyFill="1" applyBorder="1" applyAlignment="1" applyProtection="1">
      <alignment horizontal="left" vertical="center"/>
      <protection locked="0"/>
    </xf>
    <xf numFmtId="0" fontId="31" fillId="2" borderId="33" xfId="0" applyFont="1" applyFill="1" applyBorder="1" applyAlignment="1" applyProtection="1">
      <alignment horizontal="center" vertical="center"/>
      <protection hidden="1"/>
    </xf>
    <xf numFmtId="0" fontId="32" fillId="0" borderId="34" xfId="0" applyFont="1" applyBorder="1" applyAlignment="1" applyProtection="1">
      <alignment horizontal="center" vertical="center"/>
      <protection hidden="1"/>
    </xf>
    <xf numFmtId="0" fontId="32" fillId="0" borderId="35" xfId="0" applyFont="1" applyBorder="1" applyAlignment="1" applyProtection="1">
      <alignment horizontal="center" vertical="center"/>
      <protection hidden="1"/>
    </xf>
    <xf numFmtId="165" fontId="26" fillId="2" borderId="38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42" xfId="0" applyFont="1" applyBorder="1" applyAlignment="1" applyProtection="1">
      <alignment horizontal="center" vertical="center"/>
      <protection hidden="1"/>
    </xf>
    <xf numFmtId="0" fontId="27" fillId="0" borderId="43" xfId="0" applyFont="1" applyBorder="1" applyAlignment="1" applyProtection="1">
      <alignment horizontal="center" vertical="center"/>
      <protection hidden="1"/>
    </xf>
    <xf numFmtId="165" fontId="29" fillId="2" borderId="49" xfId="0" applyNumberFormat="1" applyFont="1" applyFill="1" applyBorder="1" applyAlignment="1" applyProtection="1">
      <alignment horizontal="center" vertical="center"/>
      <protection hidden="1"/>
    </xf>
    <xf numFmtId="0" fontId="28" fillId="2" borderId="34" xfId="0" applyFont="1" applyFill="1" applyBorder="1" applyAlignment="1" applyProtection="1">
      <alignment horizontal="center" vertical="center"/>
      <protection hidden="1"/>
    </xf>
    <xf numFmtId="0" fontId="28" fillId="2" borderId="35" xfId="0" applyFont="1" applyFill="1" applyBorder="1" applyAlignment="1" applyProtection="1">
      <alignment horizontal="center" vertical="center"/>
      <protection hidden="1"/>
    </xf>
    <xf numFmtId="165" fontId="29" fillId="2" borderId="50" xfId="0" applyNumberFormat="1" applyFont="1" applyFill="1" applyBorder="1" applyAlignment="1" applyProtection="1">
      <alignment horizontal="left" vertical="center"/>
      <protection hidden="1"/>
    </xf>
    <xf numFmtId="165" fontId="29" fillId="2" borderId="44" xfId="0" applyNumberFormat="1" applyFont="1" applyFill="1" applyBorder="1" applyAlignment="1" applyProtection="1">
      <alignment horizontal="left" vertical="center"/>
      <protection hidden="1"/>
    </xf>
    <xf numFmtId="165" fontId="29" fillId="2" borderId="48" xfId="0" applyNumberFormat="1" applyFont="1" applyFill="1" applyBorder="1" applyAlignment="1" applyProtection="1">
      <alignment horizontal="left" vertical="center"/>
      <protection hidden="1"/>
    </xf>
    <xf numFmtId="165" fontId="29" fillId="2" borderId="22" xfId="0" applyNumberFormat="1" applyFont="1" applyFill="1" applyBorder="1" applyAlignment="1" applyProtection="1">
      <alignment horizontal="left" vertical="center"/>
      <protection hidden="1"/>
    </xf>
    <xf numFmtId="165" fontId="29" fillId="2" borderId="41" xfId="0" applyNumberFormat="1" applyFont="1" applyFill="1" applyBorder="1" applyAlignment="1" applyProtection="1">
      <alignment horizontal="left" vertical="center"/>
      <protection hidden="1"/>
    </xf>
  </cellXfs>
  <cellStyles count="3">
    <cellStyle name="Link" xfId="2" builtinId="8"/>
    <cellStyle name="Standard" xfId="0" builtinId="0"/>
    <cellStyle name="Standard_Voreinstellungen" xfId="1" xr:uid="{00000000-0005-0000-0000-000001000000}"/>
  </cellStyles>
  <dxfs count="199"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8"/>
      </font>
      <fill>
        <patternFill patternType="solid">
          <fgColor indexed="51"/>
          <bgColor indexed="52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rgb="FFFFCC66"/>
        </patternFill>
      </fill>
    </dxf>
    <dxf>
      <font>
        <b/>
        <i val="0"/>
        <strike val="0"/>
        <color auto="1"/>
      </font>
      <fill>
        <patternFill>
          <bgColor indexed="52"/>
        </patternFill>
      </fill>
    </dxf>
    <dxf>
      <font>
        <b/>
        <i val="0"/>
        <strike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</xdr:colOff>
      <xdr:row>0</xdr:row>
      <xdr:rowOff>21166</xdr:rowOff>
    </xdr:from>
    <xdr:to>
      <xdr:col>10</xdr:col>
      <xdr:colOff>23783</xdr:colOff>
      <xdr:row>0</xdr:row>
      <xdr:rowOff>2455333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69134BF9-DAAC-316B-0C54-BC8AD3EF9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" y="21166"/>
          <a:ext cx="3061200" cy="24341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C01552F-D2EE-419F-94CF-493D6B418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40A30F0-B734-481B-9675-A64C75363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E5E2AFE-ACDB-485B-9717-7634A6388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541B1C6-BBE5-4A9B-AE4E-73295FA9A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2B48AB5-AF77-4B0F-9574-99C29FEE6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8C7E22F-28D2-4423-9006-A2E636E03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19050</xdr:rowOff>
    </xdr:from>
    <xdr:to>
      <xdr:col>4</xdr:col>
      <xdr:colOff>350852</xdr:colOff>
      <xdr:row>0</xdr:row>
      <xdr:rowOff>752474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2754A81-B569-C064-01A7-E08A26044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9050"/>
          <a:ext cx="922352" cy="733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19050</xdr:rowOff>
    </xdr:from>
    <xdr:to>
      <xdr:col>4</xdr:col>
      <xdr:colOff>350852</xdr:colOff>
      <xdr:row>0</xdr:row>
      <xdr:rowOff>752474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B20FFB0-A692-49B0-A095-9A8B885E3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9050"/>
          <a:ext cx="922352" cy="733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C79E289-BAE8-24FF-5118-6C715BC7C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12FDF7B-E716-47E4-B0DB-A944DACDD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41ADE47-C993-44AE-AAAF-943B151A0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2021790-4A12-485B-8F50-65281434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9D52D5D-5676-48BD-8DA9-F3CCEB417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57150</xdr:rowOff>
    </xdr:from>
    <xdr:to>
      <xdr:col>4</xdr:col>
      <xdr:colOff>2273300</xdr:colOff>
      <xdr:row>3</xdr:row>
      <xdr:rowOff>193672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A5E8C13-B3A1-4090-9DF2-835780507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" y="57150"/>
          <a:ext cx="3295650" cy="261302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effen-hanske.de/kalender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effen-hanske.de/kalender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effen-hanske.de/kalender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001">
    <tabColor indexed="10"/>
    <pageSetUpPr fitToPage="1"/>
  </sheetPr>
  <dimension ref="A1:F117"/>
  <sheetViews>
    <sheetView showGridLines="0" showZeros="0" tabSelected="1" workbookViewId="0">
      <pane ySplit="3" topLeftCell="A4" activePane="bottomLeft" state="frozen"/>
      <selection pane="bottomLeft" activeCell="B4" sqref="B4"/>
    </sheetView>
  </sheetViews>
  <sheetFormatPr baseColWidth="10" defaultColWidth="11.453125" defaultRowHeight="11.5" x14ac:dyDescent="0.25"/>
  <cols>
    <col min="1" max="1" width="27.54296875" style="1" bestFit="1" customWidth="1"/>
    <col min="2" max="2" width="17.7265625" style="1" customWidth="1"/>
    <col min="3" max="3" width="3.453125" style="1" customWidth="1"/>
    <col min="4" max="4" width="70.7265625" style="1" customWidth="1"/>
    <col min="5" max="16384" width="11.453125" style="1"/>
  </cols>
  <sheetData>
    <row r="1" spans="1:4" s="5" customFormat="1" ht="18" x14ac:dyDescent="0.4">
      <c r="A1" s="2" t="s">
        <v>0</v>
      </c>
      <c r="B1" s="63">
        <v>2023</v>
      </c>
      <c r="C1" s="3"/>
      <c r="D1" s="4"/>
    </row>
    <row r="2" spans="1:4" s="6" customFormat="1" ht="15.5" x14ac:dyDescent="0.25">
      <c r="A2" s="195" t="s">
        <v>1</v>
      </c>
      <c r="B2" s="195"/>
      <c r="C2" s="195"/>
      <c r="D2" s="195"/>
    </row>
    <row r="3" spans="1:4" s="6" customFormat="1" x14ac:dyDescent="0.25">
      <c r="A3" s="188" t="s">
        <v>2</v>
      </c>
      <c r="B3" s="189" t="s">
        <v>3</v>
      </c>
      <c r="C3" s="190" t="s">
        <v>4</v>
      </c>
      <c r="D3" s="191" t="s">
        <v>5</v>
      </c>
    </row>
    <row r="4" spans="1:4" s="7" customFormat="1" x14ac:dyDescent="0.25">
      <c r="A4" s="64">
        <v>43466</v>
      </c>
      <c r="B4" s="65" t="s">
        <v>6</v>
      </c>
      <c r="C4" s="66">
        <v>1</v>
      </c>
      <c r="D4" s="67"/>
    </row>
    <row r="5" spans="1:4" s="7" customFormat="1" x14ac:dyDescent="0.25">
      <c r="A5" s="64">
        <v>43467</v>
      </c>
      <c r="B5" s="65" t="s">
        <v>6</v>
      </c>
      <c r="C5" s="66">
        <v>1</v>
      </c>
      <c r="D5" s="67"/>
    </row>
    <row r="6" spans="1:4" s="7" customFormat="1" x14ac:dyDescent="0.25">
      <c r="A6" s="64">
        <v>43468</v>
      </c>
      <c r="B6" s="65" t="s">
        <v>6</v>
      </c>
      <c r="C6" s="66">
        <v>1</v>
      </c>
      <c r="D6" s="67"/>
    </row>
    <row r="7" spans="1:4" s="7" customFormat="1" x14ac:dyDescent="0.25">
      <c r="A7" s="64">
        <v>43469</v>
      </c>
      <c r="B7" s="65" t="s">
        <v>6</v>
      </c>
      <c r="C7" s="66">
        <v>1</v>
      </c>
      <c r="D7" s="67"/>
    </row>
    <row r="8" spans="1:4" s="7" customFormat="1" x14ac:dyDescent="0.25">
      <c r="A8" s="64">
        <v>43560</v>
      </c>
      <c r="B8" s="65" t="s">
        <v>6</v>
      </c>
      <c r="C8" s="66">
        <v>1</v>
      </c>
      <c r="D8" s="67"/>
    </row>
    <row r="9" spans="1:4" s="7" customFormat="1" x14ac:dyDescent="0.25">
      <c r="A9" s="64">
        <v>43565</v>
      </c>
      <c r="B9" s="65" t="s">
        <v>6</v>
      </c>
      <c r="C9" s="66">
        <v>1</v>
      </c>
      <c r="D9" s="67"/>
    </row>
    <row r="10" spans="1:4" s="7" customFormat="1" x14ac:dyDescent="0.25">
      <c r="A10" s="64">
        <v>43566</v>
      </c>
      <c r="B10" s="65" t="s">
        <v>6</v>
      </c>
      <c r="C10" s="66">
        <v>1</v>
      </c>
      <c r="D10" s="67"/>
    </row>
    <row r="11" spans="1:4" s="7" customFormat="1" x14ac:dyDescent="0.25">
      <c r="A11" s="64">
        <v>43567</v>
      </c>
      <c r="B11" s="65" t="s">
        <v>6</v>
      </c>
      <c r="C11" s="66">
        <v>1</v>
      </c>
      <c r="D11" s="67"/>
    </row>
    <row r="12" spans="1:4" s="7" customFormat="1" x14ac:dyDescent="0.25">
      <c r="A12" s="64">
        <v>43568</v>
      </c>
      <c r="B12" s="65" t="s">
        <v>6</v>
      </c>
      <c r="C12" s="66">
        <v>1</v>
      </c>
      <c r="D12" s="67"/>
    </row>
    <row r="13" spans="1:4" s="7" customFormat="1" x14ac:dyDescent="0.25">
      <c r="A13" s="64">
        <v>43614</v>
      </c>
      <c r="B13" s="65" t="s">
        <v>6</v>
      </c>
      <c r="C13" s="66">
        <v>1</v>
      </c>
      <c r="D13" s="67"/>
    </row>
    <row r="14" spans="1:4" s="7" customFormat="1" x14ac:dyDescent="0.25">
      <c r="A14" s="64">
        <v>43615</v>
      </c>
      <c r="B14" s="65" t="s">
        <v>6</v>
      </c>
      <c r="C14" s="66">
        <v>1</v>
      </c>
      <c r="D14" s="67"/>
    </row>
    <row r="15" spans="1:4" s="7" customFormat="1" x14ac:dyDescent="0.25">
      <c r="A15" s="64">
        <v>43616</v>
      </c>
      <c r="B15" s="65" t="s">
        <v>6</v>
      </c>
      <c r="C15" s="66">
        <v>1</v>
      </c>
      <c r="D15" s="67"/>
    </row>
    <row r="16" spans="1:4" s="7" customFormat="1" x14ac:dyDescent="0.25">
      <c r="A16" s="64">
        <v>43617</v>
      </c>
      <c r="B16" s="65" t="s">
        <v>6</v>
      </c>
      <c r="C16" s="66">
        <v>1</v>
      </c>
      <c r="D16" s="67"/>
    </row>
    <row r="17" spans="1:4" s="7" customFormat="1" x14ac:dyDescent="0.25">
      <c r="A17" s="64">
        <v>43620</v>
      </c>
      <c r="B17" s="65" t="s">
        <v>6</v>
      </c>
      <c r="C17" s="66">
        <v>1</v>
      </c>
      <c r="D17" s="67"/>
    </row>
    <row r="18" spans="1:4" s="7" customFormat="1" x14ac:dyDescent="0.25">
      <c r="A18" s="64">
        <v>43621</v>
      </c>
      <c r="B18" s="65" t="s">
        <v>6</v>
      </c>
      <c r="C18" s="66">
        <v>1</v>
      </c>
      <c r="D18" s="67"/>
    </row>
    <row r="19" spans="1:4" s="7" customFormat="1" x14ac:dyDescent="0.25">
      <c r="A19" s="64">
        <v>43622</v>
      </c>
      <c r="B19" s="65" t="s">
        <v>6</v>
      </c>
      <c r="C19" s="66">
        <v>1</v>
      </c>
      <c r="D19" s="67"/>
    </row>
    <row r="20" spans="1:4" s="7" customFormat="1" x14ac:dyDescent="0.25">
      <c r="A20" s="64">
        <v>43624</v>
      </c>
      <c r="B20" s="65" t="s">
        <v>6</v>
      </c>
      <c r="C20" s="66">
        <v>1</v>
      </c>
      <c r="D20" s="67"/>
    </row>
    <row r="21" spans="1:4" s="7" customFormat="1" x14ac:dyDescent="0.25">
      <c r="A21" s="64">
        <v>43672</v>
      </c>
      <c r="B21" s="65" t="s">
        <v>6</v>
      </c>
      <c r="C21" s="66">
        <v>1</v>
      </c>
      <c r="D21" s="67"/>
    </row>
    <row r="22" spans="1:4" s="7" customFormat="1" x14ac:dyDescent="0.25">
      <c r="A22" s="64">
        <v>43673</v>
      </c>
      <c r="B22" s="65" t="s">
        <v>6</v>
      </c>
      <c r="C22" s="66">
        <v>1</v>
      </c>
      <c r="D22" s="67"/>
    </row>
    <row r="23" spans="1:4" s="7" customFormat="1" x14ac:dyDescent="0.25">
      <c r="A23" s="64">
        <v>43674</v>
      </c>
      <c r="B23" s="65" t="s">
        <v>6</v>
      </c>
      <c r="C23" s="66">
        <v>1</v>
      </c>
      <c r="D23" s="67"/>
    </row>
    <row r="24" spans="1:4" s="7" customFormat="1" x14ac:dyDescent="0.25">
      <c r="A24" s="64">
        <v>43675</v>
      </c>
      <c r="B24" s="65" t="s">
        <v>6</v>
      </c>
      <c r="C24" s="66">
        <v>1</v>
      </c>
      <c r="D24" s="67"/>
    </row>
    <row r="25" spans="1:4" s="7" customFormat="1" x14ac:dyDescent="0.25">
      <c r="A25" s="64">
        <v>43676</v>
      </c>
      <c r="B25" s="65" t="s">
        <v>6</v>
      </c>
      <c r="C25" s="66">
        <v>1</v>
      </c>
      <c r="D25" s="67"/>
    </row>
    <row r="26" spans="1:4" s="7" customFormat="1" x14ac:dyDescent="0.25">
      <c r="A26" s="64">
        <v>43677</v>
      </c>
      <c r="B26" s="65" t="s">
        <v>6</v>
      </c>
      <c r="C26" s="66">
        <v>1</v>
      </c>
      <c r="D26" s="67"/>
    </row>
    <row r="27" spans="1:4" s="7" customFormat="1" x14ac:dyDescent="0.25">
      <c r="A27" s="64">
        <v>43678</v>
      </c>
      <c r="B27" s="65" t="s">
        <v>6</v>
      </c>
      <c r="C27" s="66">
        <v>1</v>
      </c>
      <c r="D27" s="67"/>
    </row>
    <row r="28" spans="1:4" s="7" customFormat="1" x14ac:dyDescent="0.25">
      <c r="A28" s="64">
        <v>43679</v>
      </c>
      <c r="B28" s="65" t="s">
        <v>6</v>
      </c>
      <c r="C28" s="66">
        <v>1</v>
      </c>
      <c r="D28" s="67"/>
    </row>
    <row r="29" spans="1:4" s="7" customFormat="1" x14ac:dyDescent="0.25">
      <c r="A29" s="64">
        <v>43680</v>
      </c>
      <c r="B29" s="65" t="s">
        <v>6</v>
      </c>
      <c r="C29" s="66">
        <v>1</v>
      </c>
      <c r="D29" s="67"/>
    </row>
    <row r="30" spans="1:4" s="7" customFormat="1" x14ac:dyDescent="0.25">
      <c r="A30" s="64">
        <v>43681</v>
      </c>
      <c r="B30" s="65" t="s">
        <v>6</v>
      </c>
      <c r="C30" s="66">
        <v>1</v>
      </c>
      <c r="D30" s="67"/>
    </row>
    <row r="31" spans="1:4" s="7" customFormat="1" x14ac:dyDescent="0.25">
      <c r="A31" s="64">
        <v>43682</v>
      </c>
      <c r="B31" s="65" t="s">
        <v>6</v>
      </c>
      <c r="C31" s="66">
        <v>1</v>
      </c>
      <c r="D31" s="67"/>
    </row>
    <row r="32" spans="1:4" s="7" customFormat="1" x14ac:dyDescent="0.25">
      <c r="A32" s="64">
        <v>43683</v>
      </c>
      <c r="B32" s="65" t="s">
        <v>6</v>
      </c>
      <c r="C32" s="66">
        <v>1</v>
      </c>
      <c r="D32" s="67"/>
    </row>
    <row r="33" spans="1:4" s="7" customFormat="1" x14ac:dyDescent="0.25">
      <c r="A33" s="64">
        <v>43684</v>
      </c>
      <c r="B33" s="65" t="s">
        <v>6</v>
      </c>
      <c r="C33" s="66">
        <v>1</v>
      </c>
      <c r="D33" s="67"/>
    </row>
    <row r="34" spans="1:4" s="7" customFormat="1" x14ac:dyDescent="0.25">
      <c r="A34" s="64">
        <v>43685</v>
      </c>
      <c r="B34" s="65" t="s">
        <v>6</v>
      </c>
      <c r="C34" s="66">
        <v>1</v>
      </c>
      <c r="D34" s="67"/>
    </row>
    <row r="35" spans="1:4" s="7" customFormat="1" x14ac:dyDescent="0.25">
      <c r="A35" s="64">
        <v>43686</v>
      </c>
      <c r="B35" s="65" t="s">
        <v>6</v>
      </c>
      <c r="C35" s="66">
        <v>1</v>
      </c>
      <c r="D35" s="67"/>
    </row>
    <row r="36" spans="1:4" s="7" customFormat="1" x14ac:dyDescent="0.25">
      <c r="A36" s="64">
        <v>43687</v>
      </c>
      <c r="B36" s="65" t="s">
        <v>6</v>
      </c>
      <c r="C36" s="66">
        <v>1</v>
      </c>
      <c r="D36" s="67"/>
    </row>
    <row r="37" spans="1:4" s="7" customFormat="1" x14ac:dyDescent="0.25">
      <c r="A37" s="64">
        <v>43688</v>
      </c>
      <c r="B37" s="65" t="s">
        <v>6</v>
      </c>
      <c r="C37" s="66">
        <v>1</v>
      </c>
      <c r="D37" s="67"/>
    </row>
    <row r="38" spans="1:4" s="7" customFormat="1" x14ac:dyDescent="0.25">
      <c r="A38" s="64">
        <v>43689</v>
      </c>
      <c r="B38" s="65" t="s">
        <v>6</v>
      </c>
      <c r="C38" s="66">
        <v>1</v>
      </c>
      <c r="D38" s="67"/>
    </row>
    <row r="39" spans="1:4" s="7" customFormat="1" x14ac:dyDescent="0.25">
      <c r="A39" s="64">
        <v>43690</v>
      </c>
      <c r="B39" s="65" t="s">
        <v>6</v>
      </c>
      <c r="C39" s="66">
        <v>1</v>
      </c>
      <c r="D39" s="67"/>
    </row>
    <row r="40" spans="1:4" s="7" customFormat="1" x14ac:dyDescent="0.25">
      <c r="A40" s="64">
        <v>43691</v>
      </c>
      <c r="B40" s="65" t="s">
        <v>6</v>
      </c>
      <c r="C40" s="66">
        <v>1</v>
      </c>
      <c r="D40" s="67"/>
    </row>
    <row r="41" spans="1:4" s="7" customFormat="1" x14ac:dyDescent="0.25">
      <c r="A41" s="64">
        <v>43692</v>
      </c>
      <c r="B41" s="65" t="s">
        <v>6</v>
      </c>
      <c r="C41" s="66">
        <v>1</v>
      </c>
      <c r="D41" s="67"/>
    </row>
    <row r="42" spans="1:4" s="7" customFormat="1" x14ac:dyDescent="0.25">
      <c r="A42" s="64">
        <v>43693</v>
      </c>
      <c r="B42" s="65" t="s">
        <v>6</v>
      </c>
      <c r="C42" s="66">
        <v>1</v>
      </c>
      <c r="D42" s="67"/>
    </row>
    <row r="43" spans="1:4" s="7" customFormat="1" x14ac:dyDescent="0.25">
      <c r="A43" s="64">
        <v>43694</v>
      </c>
      <c r="B43" s="65" t="s">
        <v>6</v>
      </c>
      <c r="C43" s="66">
        <v>1</v>
      </c>
      <c r="D43" s="67"/>
    </row>
    <row r="44" spans="1:4" s="7" customFormat="1" x14ac:dyDescent="0.25">
      <c r="A44" s="64">
        <v>43695</v>
      </c>
      <c r="B44" s="65" t="s">
        <v>6</v>
      </c>
      <c r="C44" s="66">
        <v>1</v>
      </c>
      <c r="D44" s="67"/>
    </row>
    <row r="45" spans="1:4" s="7" customFormat="1" x14ac:dyDescent="0.25">
      <c r="A45" s="64">
        <v>43696</v>
      </c>
      <c r="B45" s="65" t="s">
        <v>6</v>
      </c>
      <c r="C45" s="66">
        <v>1</v>
      </c>
      <c r="D45" s="67"/>
    </row>
    <row r="46" spans="1:4" s="7" customFormat="1" x14ac:dyDescent="0.25">
      <c r="A46" s="64">
        <v>43697</v>
      </c>
      <c r="B46" s="65" t="s">
        <v>6</v>
      </c>
      <c r="C46" s="66">
        <v>1</v>
      </c>
      <c r="D46" s="67"/>
    </row>
    <row r="47" spans="1:4" s="7" customFormat="1" x14ac:dyDescent="0.25">
      <c r="A47" s="64">
        <v>43698</v>
      </c>
      <c r="B47" s="65" t="s">
        <v>6</v>
      </c>
      <c r="C47" s="66">
        <v>1</v>
      </c>
      <c r="D47" s="67"/>
    </row>
    <row r="48" spans="1:4" x14ac:dyDescent="0.25">
      <c r="A48" s="64">
        <v>43699</v>
      </c>
      <c r="B48" s="65" t="s">
        <v>6</v>
      </c>
      <c r="C48" s="66">
        <v>1</v>
      </c>
      <c r="D48" s="67"/>
    </row>
    <row r="49" spans="1:4" x14ac:dyDescent="0.25">
      <c r="A49" s="64">
        <v>43700</v>
      </c>
      <c r="B49" s="65" t="s">
        <v>6</v>
      </c>
      <c r="C49" s="66">
        <v>1</v>
      </c>
      <c r="D49" s="67"/>
    </row>
    <row r="50" spans="1:4" x14ac:dyDescent="0.25">
      <c r="A50" s="64">
        <v>43701</v>
      </c>
      <c r="B50" s="65" t="s">
        <v>6</v>
      </c>
      <c r="C50" s="66">
        <v>1</v>
      </c>
      <c r="D50" s="67"/>
    </row>
    <row r="51" spans="1:4" x14ac:dyDescent="0.25">
      <c r="A51" s="64">
        <v>43702</v>
      </c>
      <c r="B51" s="65" t="s">
        <v>6</v>
      </c>
      <c r="C51" s="66">
        <v>1</v>
      </c>
      <c r="D51" s="67"/>
    </row>
    <row r="52" spans="1:4" x14ac:dyDescent="0.25">
      <c r="A52" s="64">
        <v>43703</v>
      </c>
      <c r="B52" s="65" t="s">
        <v>6</v>
      </c>
      <c r="C52" s="66">
        <v>1</v>
      </c>
      <c r="D52" s="67"/>
    </row>
    <row r="53" spans="1:4" x14ac:dyDescent="0.25">
      <c r="A53" s="64">
        <v>43704</v>
      </c>
      <c r="B53" s="65" t="s">
        <v>6</v>
      </c>
      <c r="C53" s="66">
        <v>1</v>
      </c>
      <c r="D53" s="67"/>
    </row>
    <row r="54" spans="1:4" x14ac:dyDescent="0.25">
      <c r="A54" s="64">
        <v>43705</v>
      </c>
      <c r="B54" s="65" t="s">
        <v>6</v>
      </c>
      <c r="C54" s="66">
        <v>1</v>
      </c>
      <c r="D54" s="67"/>
    </row>
    <row r="55" spans="1:4" s="6" customFormat="1" x14ac:dyDescent="0.25">
      <c r="A55" s="64">
        <v>43706</v>
      </c>
      <c r="B55" s="65" t="s">
        <v>6</v>
      </c>
      <c r="C55" s="66">
        <v>1</v>
      </c>
      <c r="D55" s="67"/>
    </row>
    <row r="56" spans="1:4" x14ac:dyDescent="0.25">
      <c r="A56" s="64">
        <v>43707</v>
      </c>
      <c r="B56" s="65" t="s">
        <v>6</v>
      </c>
      <c r="C56" s="66">
        <v>1</v>
      </c>
      <c r="D56" s="67"/>
    </row>
    <row r="57" spans="1:4" s="6" customFormat="1" x14ac:dyDescent="0.25">
      <c r="A57" s="64">
        <v>43708</v>
      </c>
      <c r="B57" s="65" t="s">
        <v>6</v>
      </c>
      <c r="C57" s="66">
        <v>1</v>
      </c>
      <c r="D57" s="67"/>
    </row>
    <row r="58" spans="1:4" s="7" customFormat="1" x14ac:dyDescent="0.25">
      <c r="A58" s="64">
        <v>43709</v>
      </c>
      <c r="B58" s="65" t="s">
        <v>6</v>
      </c>
      <c r="C58" s="66">
        <v>1</v>
      </c>
      <c r="D58" s="67"/>
    </row>
    <row r="59" spans="1:4" s="7" customFormat="1" x14ac:dyDescent="0.25">
      <c r="A59" s="64">
        <v>43710</v>
      </c>
      <c r="B59" s="65" t="s">
        <v>6</v>
      </c>
      <c r="C59" s="66">
        <v>1</v>
      </c>
      <c r="D59" s="67"/>
    </row>
    <row r="60" spans="1:4" s="7" customFormat="1" x14ac:dyDescent="0.25">
      <c r="A60" s="64">
        <v>43711</v>
      </c>
      <c r="B60" s="65" t="s">
        <v>6</v>
      </c>
      <c r="C60" s="66">
        <v>1</v>
      </c>
      <c r="D60" s="67"/>
    </row>
    <row r="61" spans="1:4" s="7" customFormat="1" x14ac:dyDescent="0.25">
      <c r="A61" s="64">
        <v>43712</v>
      </c>
      <c r="B61" s="65" t="s">
        <v>6</v>
      </c>
      <c r="C61" s="66">
        <v>1</v>
      </c>
      <c r="D61" s="67"/>
    </row>
    <row r="62" spans="1:4" s="7" customFormat="1" x14ac:dyDescent="0.25">
      <c r="A62" s="64">
        <v>43713</v>
      </c>
      <c r="B62" s="65" t="s">
        <v>6</v>
      </c>
      <c r="C62" s="66">
        <v>1</v>
      </c>
      <c r="D62" s="67"/>
    </row>
    <row r="63" spans="1:4" s="7" customFormat="1" x14ac:dyDescent="0.25">
      <c r="A63" s="64">
        <v>43714</v>
      </c>
      <c r="B63" s="65" t="s">
        <v>6</v>
      </c>
      <c r="C63" s="66">
        <v>1</v>
      </c>
      <c r="D63" s="67"/>
    </row>
    <row r="64" spans="1:4" s="7" customFormat="1" x14ac:dyDescent="0.25">
      <c r="A64" s="64">
        <v>43715</v>
      </c>
      <c r="B64" s="65" t="s">
        <v>6</v>
      </c>
      <c r="C64" s="66">
        <v>1</v>
      </c>
      <c r="D64" s="67"/>
    </row>
    <row r="65" spans="1:6" s="7" customFormat="1" x14ac:dyDescent="0.25">
      <c r="A65" s="64">
        <v>43767</v>
      </c>
      <c r="B65" s="65" t="s">
        <v>6</v>
      </c>
      <c r="C65" s="66">
        <v>1</v>
      </c>
      <c r="D65" s="67"/>
    </row>
    <row r="66" spans="1:6" s="7" customFormat="1" x14ac:dyDescent="0.25">
      <c r="A66" s="64">
        <v>43768</v>
      </c>
      <c r="B66" s="65" t="s">
        <v>6</v>
      </c>
      <c r="C66" s="66">
        <v>1</v>
      </c>
      <c r="D66" s="67"/>
    </row>
    <row r="67" spans="1:6" s="7" customFormat="1" x14ac:dyDescent="0.25">
      <c r="A67" s="64">
        <v>43770</v>
      </c>
      <c r="B67" s="65" t="s">
        <v>6</v>
      </c>
      <c r="C67" s="66">
        <v>1</v>
      </c>
      <c r="D67" s="67"/>
    </row>
    <row r="68" spans="1:6" s="7" customFormat="1" x14ac:dyDescent="0.25">
      <c r="A68" s="64">
        <v>43771</v>
      </c>
      <c r="B68" s="65" t="s">
        <v>6</v>
      </c>
      <c r="C68" s="66">
        <v>1</v>
      </c>
      <c r="D68" s="67"/>
    </row>
    <row r="69" spans="1:6" s="7" customFormat="1" x14ac:dyDescent="0.25">
      <c r="A69" s="64">
        <v>43825</v>
      </c>
      <c r="B69" s="65" t="s">
        <v>6</v>
      </c>
      <c r="C69" s="66">
        <v>1</v>
      </c>
      <c r="D69" s="67"/>
    </row>
    <row r="70" spans="1:6" s="7" customFormat="1" x14ac:dyDescent="0.25">
      <c r="A70" s="64">
        <v>43826</v>
      </c>
      <c r="B70" s="65" t="s">
        <v>6</v>
      </c>
      <c r="C70" s="66">
        <v>1</v>
      </c>
      <c r="D70" s="67"/>
    </row>
    <row r="71" spans="1:6" s="7" customFormat="1" x14ac:dyDescent="0.25">
      <c r="A71" s="64">
        <v>43827</v>
      </c>
      <c r="B71" s="65" t="s">
        <v>6</v>
      </c>
      <c r="C71" s="66">
        <v>1</v>
      </c>
      <c r="D71" s="67"/>
    </row>
    <row r="72" spans="1:6" s="7" customFormat="1" x14ac:dyDescent="0.25">
      <c r="A72" s="64">
        <f>DATE(B1,2,14)</f>
        <v>43509</v>
      </c>
      <c r="B72" s="65" t="s">
        <v>45</v>
      </c>
      <c r="C72" s="66"/>
      <c r="D72" s="67"/>
    </row>
    <row r="73" spans="1:6" s="7" customFormat="1" x14ac:dyDescent="0.25">
      <c r="A73" s="64">
        <f>DATE(B1,5,1)-WEEKDAY(DATE(B1,5,1),2)+14</f>
        <v>43598</v>
      </c>
      <c r="B73" s="65" t="s">
        <v>46</v>
      </c>
      <c r="C73" s="66"/>
      <c r="D73" s="67"/>
      <c r="F73" s="62"/>
    </row>
    <row r="74" spans="1:6" s="7" customFormat="1" x14ac:dyDescent="0.25">
      <c r="A74" s="64"/>
      <c r="B74" s="65"/>
      <c r="C74" s="66"/>
      <c r="D74" s="67"/>
    </row>
    <row r="75" spans="1:6" x14ac:dyDescent="0.25">
      <c r="A75" s="64"/>
      <c r="B75" s="65"/>
      <c r="C75" s="66"/>
      <c r="D75" s="67"/>
    </row>
    <row r="76" spans="1:6" x14ac:dyDescent="0.25">
      <c r="A76" s="64"/>
      <c r="B76" s="65"/>
      <c r="C76" s="66"/>
      <c r="D76" s="67"/>
    </row>
    <row r="77" spans="1:6" x14ac:dyDescent="0.25">
      <c r="A77" s="64"/>
      <c r="B77" s="65"/>
      <c r="C77" s="66"/>
      <c r="D77" s="67"/>
    </row>
    <row r="78" spans="1:6" x14ac:dyDescent="0.25">
      <c r="A78" s="64"/>
      <c r="B78" s="65"/>
      <c r="C78" s="66"/>
      <c r="D78" s="67"/>
    </row>
    <row r="79" spans="1:6" x14ac:dyDescent="0.25">
      <c r="A79" s="64"/>
      <c r="B79" s="65"/>
      <c r="C79" s="66"/>
      <c r="D79" s="67"/>
    </row>
    <row r="80" spans="1:6" x14ac:dyDescent="0.25">
      <c r="A80" s="64"/>
      <c r="B80" s="65"/>
      <c r="C80" s="66"/>
      <c r="D80" s="67"/>
    </row>
    <row r="81" spans="1:4" x14ac:dyDescent="0.25">
      <c r="A81" s="68"/>
      <c r="B81" s="69"/>
      <c r="C81" s="70"/>
      <c r="D81" s="71"/>
    </row>
    <row r="82" spans="1:4" ht="15.5" x14ac:dyDescent="0.25">
      <c r="A82" s="195" t="s">
        <v>7</v>
      </c>
      <c r="B82" s="195"/>
      <c r="C82" s="195"/>
      <c r="D82" s="195"/>
    </row>
    <row r="83" spans="1:4" hidden="1" x14ac:dyDescent="0.25">
      <c r="A83" s="8">
        <f>IF(AND((MOD(19*(MOD(B1,19))+(MOD(15-(INT((8*(INT(B1/100))+13)/25-2))+(INT((INT(B1/100))-(INT(B1/400))-2)),30)),30))=28,(MOD(B1,19))&gt;10),27,IF((MOD(19*(MOD(B1,19))+(MOD(15-(INT((8*(INT(B1/100))+13)/25-2))+(INT((INT(B1/100))-(INT(B1/400))-2)),30)),30))=29,28,(MOD(19*(MOD(B1,19))+(MOD(15-(INT((8*(INT(B1/100))+13)/25-2))+(INT((INT(B1/100))-(INT(B1/400))-2)),30)),30))))</f>
        <v>15</v>
      </c>
      <c r="B83" s="8">
        <f>MOD((INT((INT(B1/100))-(INT(B1/400))-2))+6*(IF(AND((MOD(19*(MOD(B1,19))+(MOD(15-(INT((8*(INT(B1/100))+13)/25-2))+(INT((INT(B1/100))-(INT(B1/400))-2)),30)),30))=28,(MOD(B1,19))&gt;10),27,IF((MOD(19*(MOD(B1,19))+(MOD(15-(INT((8*(INT(B1/100))+13)/25-2))+(INT((INT(B1/100))-(INT(B1/400))-2)),30)),30))=29,28,(MOD(19*(MOD(B1,19))+(MOD(15-(INT((8*(INT(B1/100))+13)/25-2))+(INT((INT(B1/100))-(INT(B1/400))-2)),30)),30)))))+2*(MOD(B1,4))+4*(MOD(B1,7))+6,7)</f>
        <v>3</v>
      </c>
      <c r="C83" s="8"/>
      <c r="D83" s="9"/>
    </row>
    <row r="84" spans="1:4" x14ac:dyDescent="0.25">
      <c r="A84" s="188" t="s">
        <v>2</v>
      </c>
      <c r="B84" s="189" t="s">
        <v>3</v>
      </c>
      <c r="C84" s="190" t="s">
        <v>4</v>
      </c>
      <c r="D84" s="191" t="s">
        <v>5</v>
      </c>
    </row>
    <row r="85" spans="1:4" x14ac:dyDescent="0.25">
      <c r="A85" s="10">
        <f>DATEVALUE("01.01."&amp;B1)</f>
        <v>43465</v>
      </c>
      <c r="B85" s="11" t="s">
        <v>8</v>
      </c>
      <c r="C85" s="12" t="s">
        <v>9</v>
      </c>
      <c r="D85" s="13"/>
    </row>
    <row r="86" spans="1:4" x14ac:dyDescent="0.25">
      <c r="A86" s="72">
        <f>DATEVALUE("06.01."&amp;B1)</f>
        <v>43470</v>
      </c>
      <c r="B86" s="11" t="s">
        <v>10</v>
      </c>
      <c r="C86" s="73" t="s">
        <v>9</v>
      </c>
      <c r="D86" s="14" t="str">
        <f>"06.01."&amp;B1&amp;" (nur in BW, BY und ST)"</f>
        <v>06.01.2023 (nur in BW, BY und ST)</v>
      </c>
    </row>
    <row r="87" spans="1:4" x14ac:dyDescent="0.25">
      <c r="A87" s="72">
        <f>A91-48</f>
        <v>43515</v>
      </c>
      <c r="B87" s="192" t="s">
        <v>49</v>
      </c>
      <c r="C87" s="73"/>
      <c r="D87" s="14"/>
    </row>
    <row r="88" spans="1:4" x14ac:dyDescent="0.25">
      <c r="A88" s="72">
        <f>A91-47</f>
        <v>43516</v>
      </c>
      <c r="B88" s="192" t="s">
        <v>50</v>
      </c>
      <c r="C88" s="73"/>
      <c r="D88" s="14"/>
    </row>
    <row r="89" spans="1:4" x14ac:dyDescent="0.25">
      <c r="A89" s="72">
        <f>DATE(Jahr,3,8)</f>
        <v>43531</v>
      </c>
      <c r="B89" s="11" t="s">
        <v>51</v>
      </c>
      <c r="C89" s="12" t="s">
        <v>9</v>
      </c>
      <c r="D89" s="14"/>
    </row>
    <row r="90" spans="1:4" x14ac:dyDescent="0.25">
      <c r="A90" s="72">
        <f>A91-2</f>
        <v>43561</v>
      </c>
      <c r="B90" s="11" t="s">
        <v>11</v>
      </c>
      <c r="C90" s="12" t="s">
        <v>9</v>
      </c>
      <c r="D90" s="35" t="str">
        <f>TEXT(A91-2,"TT.MM.JJJJ")&amp;" (nur in Deutschland)"</f>
        <v>07.04.2023 (nur in Deutschland)</v>
      </c>
    </row>
    <row r="91" spans="1:4" x14ac:dyDescent="0.25">
      <c r="A91" s="10">
        <f>IF(B83+A83+22&gt;31,DATEVALUE(B83+A83+22-31&amp;".04."&amp;B1),DATEVALUE(B83+A83+22&amp;".03."&amp;B1))</f>
        <v>43563</v>
      </c>
      <c r="B91" s="11" t="s">
        <v>12</v>
      </c>
      <c r="C91" s="12" t="s">
        <v>9</v>
      </c>
      <c r="D91" s="13"/>
    </row>
    <row r="92" spans="1:4" x14ac:dyDescent="0.25">
      <c r="A92" s="10">
        <f>A91+1</f>
        <v>43564</v>
      </c>
      <c r="B92" s="11" t="s">
        <v>13</v>
      </c>
      <c r="C92" s="12" t="s">
        <v>9</v>
      </c>
      <c r="D92" s="13"/>
    </row>
    <row r="93" spans="1:4" x14ac:dyDescent="0.25">
      <c r="A93" s="193">
        <f>DATEVALUE("01.05."&amp;B1)</f>
        <v>43585</v>
      </c>
      <c r="B93" s="74" t="s">
        <v>14</v>
      </c>
      <c r="C93" s="12" t="s">
        <v>9</v>
      </c>
      <c r="D93" s="36" t="s">
        <v>28</v>
      </c>
    </row>
    <row r="94" spans="1:4" x14ac:dyDescent="0.25">
      <c r="A94" s="10">
        <f>A91+39</f>
        <v>43602</v>
      </c>
      <c r="B94" s="192" t="s">
        <v>15</v>
      </c>
      <c r="C94" s="12" t="s">
        <v>9</v>
      </c>
      <c r="D94" s="13"/>
    </row>
    <row r="95" spans="1:4" x14ac:dyDescent="0.25">
      <c r="A95" s="10">
        <f>A91+49</f>
        <v>43612</v>
      </c>
      <c r="B95" s="11" t="s">
        <v>16</v>
      </c>
      <c r="C95" s="12" t="s">
        <v>9</v>
      </c>
      <c r="D95" s="13"/>
    </row>
    <row r="96" spans="1:4" x14ac:dyDescent="0.25">
      <c r="A96" s="10">
        <f>A91+50</f>
        <v>43613</v>
      </c>
      <c r="B96" s="11" t="s">
        <v>17</v>
      </c>
      <c r="C96" s="12" t="s">
        <v>9</v>
      </c>
      <c r="D96" s="13"/>
    </row>
    <row r="97" spans="1:4" x14ac:dyDescent="0.25">
      <c r="A97" s="72">
        <f>A91+60</f>
        <v>43623</v>
      </c>
      <c r="B97" s="11" t="s">
        <v>18</v>
      </c>
      <c r="C97" s="73" t="s">
        <v>9</v>
      </c>
      <c r="D97" s="14" t="str">
        <f>TEXT(A91+60,"TT.MM.JJJJ")&amp;" (nur in BW, BY, HE, NW, RP, SL, Österreich und in Teilen SN und TH)"</f>
        <v>08.06.2023 (nur in BW, BY, HE, NW, RP, SL, Österreich und in Teilen SN und TH)</v>
      </c>
    </row>
    <row r="98" spans="1:4" x14ac:dyDescent="0.25">
      <c r="A98" s="72">
        <f>DATEVALUE("8.8."&amp;B1)</f>
        <v>43684</v>
      </c>
      <c r="B98" s="11" t="s">
        <v>19</v>
      </c>
      <c r="C98" s="73"/>
      <c r="D98" s="14" t="str">
        <f>"08.08."&amp;B1&amp;" (nur in Augsburg)"</f>
        <v>08.08.2023 (nur in Augsburg)</v>
      </c>
    </row>
    <row r="99" spans="1:4" x14ac:dyDescent="0.25">
      <c r="A99" s="72">
        <f>DATEVALUE("15.8."&amp;B1)</f>
        <v>43691</v>
      </c>
      <c r="B99" s="11" t="s">
        <v>20</v>
      </c>
      <c r="C99" s="73"/>
      <c r="D99" s="14" t="str">
        <f>"15.08."&amp;B1&amp;" (nur SL und in Teilen BY)"</f>
        <v>15.08.2023 (nur SL und in Teilen BY)</v>
      </c>
    </row>
    <row r="100" spans="1:4" x14ac:dyDescent="0.25">
      <c r="A100" s="72">
        <f>DATE(Jahr,9,20)</f>
        <v>43727</v>
      </c>
      <c r="B100" s="11" t="s">
        <v>52</v>
      </c>
      <c r="C100" s="73"/>
      <c r="D100" s="14"/>
    </row>
    <row r="101" spans="1:4" x14ac:dyDescent="0.25">
      <c r="A101" s="72">
        <f>DATEVALUE("03.10."&amp;B1)</f>
        <v>43740</v>
      </c>
      <c r="B101" s="11" t="s">
        <v>21</v>
      </c>
      <c r="C101" s="12" t="s">
        <v>9</v>
      </c>
      <c r="D101" s="13" t="str">
        <f>"03.10."&amp;B1&amp;" (nur in Deutschland)"</f>
        <v>03.10.2023 (nur in Deutschland)</v>
      </c>
    </row>
    <row r="102" spans="1:4" x14ac:dyDescent="0.25">
      <c r="A102" s="72">
        <f>DATEVALUE("26.10."&amp;B1)</f>
        <v>43763</v>
      </c>
      <c r="B102" s="11" t="s">
        <v>26</v>
      </c>
      <c r="C102" s="12" t="s">
        <v>9</v>
      </c>
      <c r="D102" s="13" t="str">
        <f>"26.10."&amp;B1&amp;" (nur in Österreich)"</f>
        <v>26.10.2023 (nur in Österreich)</v>
      </c>
    </row>
    <row r="103" spans="1:4" x14ac:dyDescent="0.25">
      <c r="A103" s="72">
        <f>DATEVALUE("31.10."&amp;B1)</f>
        <v>43768</v>
      </c>
      <c r="B103" s="11" t="s">
        <v>22</v>
      </c>
      <c r="C103" s="73" t="s">
        <v>9</v>
      </c>
      <c r="D103" s="14" t="str">
        <f>"31.10."&amp;B1&amp;" (nur in BB, MV, SN, ST und TH) 2017 Bundesweit !"</f>
        <v>31.10.2023 (nur in BB, MV, SN, ST und TH) 2017 Bundesweit !</v>
      </c>
    </row>
    <row r="104" spans="1:4" x14ac:dyDescent="0.25">
      <c r="A104" s="72">
        <f>DATEVALUE("01.11."&amp;B1)</f>
        <v>43769</v>
      </c>
      <c r="B104" s="11" t="s">
        <v>23</v>
      </c>
      <c r="C104" s="73" t="s">
        <v>9</v>
      </c>
      <c r="D104" s="14" t="str">
        <f>"01.11."&amp;B1&amp;" (nur in BW, BY, NW, RP, SL und Österreich)"</f>
        <v>01.11.2023 (nur in BW, BY, NW, RP, SL und Österreich)</v>
      </c>
    </row>
    <row r="105" spans="1:4" x14ac:dyDescent="0.25">
      <c r="A105" s="72">
        <f>DATEVALUE(TEXT(DATE(B1,12,25)-WEEKDAY(DATE(B1,12,25),2)-4*7-4,"TT.MM.JJJJ"))</f>
        <v>43790</v>
      </c>
      <c r="B105" s="11" t="s">
        <v>24</v>
      </c>
      <c r="C105" s="73"/>
      <c r="D105" s="14" t="str">
        <f>TEXT(DATE(B1,12,25)-WEEKDAY(DATE(B1,12,25),2)-4*7-4,"TT.MM.JJJJ")&amp;" (nur in SN)"</f>
        <v>22.11.2023 (nur in SN)</v>
      </c>
    </row>
    <row r="106" spans="1:4" x14ac:dyDescent="0.25">
      <c r="A106" s="72">
        <f>DATEVALUE("08.12."&amp;B1)</f>
        <v>43806</v>
      </c>
      <c r="B106" s="11" t="s">
        <v>27</v>
      </c>
      <c r="C106" s="12" t="s">
        <v>9</v>
      </c>
      <c r="D106" s="14" t="str">
        <f>"08.12."&amp;B1&amp;" (nur in Österreich)"</f>
        <v>08.12.2023 (nur in Österreich)</v>
      </c>
    </row>
    <row r="107" spans="1:4" x14ac:dyDescent="0.25">
      <c r="A107" s="10">
        <f>DATEVALUE("24.12."&amp;B1)</f>
        <v>43822</v>
      </c>
      <c r="B107" s="11" t="s">
        <v>40</v>
      </c>
      <c r="C107" s="73" t="s">
        <v>9</v>
      </c>
      <c r="D107" s="13"/>
    </row>
    <row r="108" spans="1:4" x14ac:dyDescent="0.25">
      <c r="A108" s="10">
        <f>DATEVALUE("25.12."&amp;B1)</f>
        <v>43823</v>
      </c>
      <c r="B108" s="192" t="s">
        <v>41</v>
      </c>
      <c r="C108" s="12" t="s">
        <v>9</v>
      </c>
      <c r="D108" s="13" t="s">
        <v>43</v>
      </c>
    </row>
    <row r="109" spans="1:4" x14ac:dyDescent="0.25">
      <c r="A109" s="10">
        <f>DATEVALUE("26.12."&amp;B1)</f>
        <v>43824</v>
      </c>
      <c r="B109" s="192" t="s">
        <v>42</v>
      </c>
      <c r="C109" s="12" t="s">
        <v>9</v>
      </c>
      <c r="D109" s="13" t="s">
        <v>44</v>
      </c>
    </row>
    <row r="110" spans="1:4" x14ac:dyDescent="0.25">
      <c r="A110" s="15">
        <f>DATEVALUE("31.12."&amp;B1)</f>
        <v>43829</v>
      </c>
      <c r="B110" s="194" t="s">
        <v>25</v>
      </c>
      <c r="C110" s="75" t="s">
        <v>9</v>
      </c>
      <c r="D110" s="16"/>
    </row>
    <row r="111" spans="1:4" x14ac:dyDescent="0.25">
      <c r="C111" s="7"/>
      <c r="D111" s="7"/>
    </row>
    <row r="112" spans="1:4" x14ac:dyDescent="0.25">
      <c r="C112" s="7"/>
      <c r="D112" s="7"/>
    </row>
    <row r="113" spans="3:4" x14ac:dyDescent="0.25">
      <c r="C113" s="7"/>
      <c r="D113" s="7"/>
    </row>
    <row r="114" spans="3:4" x14ac:dyDescent="0.25">
      <c r="C114" s="7"/>
      <c r="D114" s="7"/>
    </row>
    <row r="115" spans="3:4" x14ac:dyDescent="0.25">
      <c r="C115" s="7"/>
      <c r="D115" s="7"/>
    </row>
    <row r="116" spans="3:4" x14ac:dyDescent="0.25">
      <c r="C116" s="7"/>
      <c r="D116" s="7"/>
    </row>
    <row r="117" spans="3:4" x14ac:dyDescent="0.25">
      <c r="C117" s="7"/>
      <c r="D117" s="7"/>
    </row>
  </sheetData>
  <sheetProtection algorithmName="SHA-512" hashValue="3ee+Q5uWyQsmb877s9kd8y9ruXBq7zfm8BqYunANcy9giL4XFMn/WfV1qAZbNhL/NwbXp9CrMOxyWkTnK2zUZA==" saltValue="uPAYwL2/Wxwb/wkr8Pig6w==" spinCount="100000" sheet="1" objects="1" scenarios="1" formatCells="0" formatColumns="0" formatRows="0" selectLockedCells="1"/>
  <mergeCells count="2">
    <mergeCell ref="A2:D2"/>
    <mergeCell ref="A82:D82"/>
  </mergeCells>
  <phoneticPr fontId="14" type="noConversion"/>
  <printOptions horizontalCentered="1"/>
  <pageMargins left="0.78749999999999998" right="0.39374999999999999" top="0.39374999999999999" bottom="0.39374999999999999" header="0.51180555555555551" footer="0.51180555555555551"/>
  <pageSetup paperSize="8" scale="63" firstPageNumber="0" orientation="landscape" horizontalDpi="1200" verticalDpi="12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6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DATEVALUE("1.6."&amp;A1)</f>
        <v>43616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43616</v>
      </c>
      <c r="B5" s="182">
        <f>A2</f>
        <v>43616</v>
      </c>
      <c r="C5" s="39">
        <f>IF(ISERROR(VLOOKUP(B5,Feiertage,2,FALSE)),"",(VLOOKUP(B5,Feiertage,3,FALSE)))</f>
        <v>1</v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>Ferien</v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43617</v>
      </c>
      <c r="B6" s="183">
        <f t="shared" si="2"/>
        <v>43617</v>
      </c>
      <c r="C6" s="26">
        <f t="shared" ref="C6:C35" si="3">IF(ISERROR(VLOOKUP(B6,Feiertage,2,FALSE)),"",(VLOOKUP(B6,Feiertage,3,FALSE)))</f>
        <v>1</v>
      </c>
      <c r="D6" s="186" t="str">
        <f t="shared" si="0"/>
        <v/>
      </c>
      <c r="E6" s="42" t="str">
        <f t="shared" si="1"/>
        <v>Ferien</v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43618</v>
      </c>
      <c r="B7" s="183">
        <f t="shared" si="2"/>
        <v>43618</v>
      </c>
      <c r="C7" s="26" t="str">
        <f>IF(ISERROR(VLOOKUP(B7,Feiertage,2,FALSE)),"",(VLOOKUP(B7,Feiertage,3,FALSE)))</f>
        <v/>
      </c>
      <c r="D7" s="186" t="str">
        <f t="shared" si="0"/>
        <v/>
      </c>
      <c r="E7" s="42" t="str">
        <f t="shared" si="1"/>
        <v/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43619</v>
      </c>
      <c r="B8" s="183">
        <f t="shared" si="2"/>
        <v>43619</v>
      </c>
      <c r="C8" s="26" t="str">
        <f t="shared" si="3"/>
        <v/>
      </c>
      <c r="D8" s="186" t="str">
        <f t="shared" si="0"/>
        <v/>
      </c>
      <c r="E8" s="42" t="str">
        <f t="shared" si="1"/>
        <v/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43620</v>
      </c>
      <c r="B9" s="183">
        <f t="shared" si="2"/>
        <v>43620</v>
      </c>
      <c r="C9" s="26">
        <f t="shared" si="3"/>
        <v>1</v>
      </c>
      <c r="D9" s="186">
        <f t="shared" si="0"/>
        <v>23</v>
      </c>
      <c r="E9" s="42" t="str">
        <f t="shared" si="1"/>
        <v>Ferien</v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43621</v>
      </c>
      <c r="B10" s="183">
        <f t="shared" si="2"/>
        <v>43621</v>
      </c>
      <c r="C10" s="26">
        <f t="shared" si="3"/>
        <v>1</v>
      </c>
      <c r="D10" s="186" t="str">
        <f t="shared" si="0"/>
        <v/>
      </c>
      <c r="E10" s="42" t="str">
        <f t="shared" si="1"/>
        <v>Ferien</v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43622</v>
      </c>
      <c r="B11" s="183">
        <f t="shared" si="2"/>
        <v>43622</v>
      </c>
      <c r="C11" s="26">
        <f t="shared" si="3"/>
        <v>1</v>
      </c>
      <c r="D11" s="186" t="str">
        <f t="shared" si="0"/>
        <v/>
      </c>
      <c r="E11" s="42" t="str">
        <f t="shared" si="1"/>
        <v>Ferien</v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43623</v>
      </c>
      <c r="B12" s="183">
        <f t="shared" si="2"/>
        <v>43623</v>
      </c>
      <c r="C12" s="26" t="str">
        <f t="shared" si="3"/>
        <v>x</v>
      </c>
      <c r="D12" s="186" t="str">
        <f t="shared" si="0"/>
        <v/>
      </c>
      <c r="E12" s="42" t="str">
        <f t="shared" si="1"/>
        <v>Fronleichnam</v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43624</v>
      </c>
      <c r="B13" s="183">
        <f t="shared" si="2"/>
        <v>43624</v>
      </c>
      <c r="C13" s="26">
        <f t="shared" si="3"/>
        <v>1</v>
      </c>
      <c r="D13" s="186" t="str">
        <f t="shared" si="0"/>
        <v/>
      </c>
      <c r="E13" s="42" t="str">
        <f t="shared" si="1"/>
        <v>Ferien</v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43625</v>
      </c>
      <c r="B14" s="183">
        <f t="shared" si="2"/>
        <v>43625</v>
      </c>
      <c r="C14" s="26" t="str">
        <f t="shared" si="3"/>
        <v/>
      </c>
      <c r="D14" s="186" t="str">
        <f t="shared" si="0"/>
        <v/>
      </c>
      <c r="E14" s="42" t="str">
        <f t="shared" si="1"/>
        <v/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43626</v>
      </c>
      <c r="B15" s="183">
        <f t="shared" si="2"/>
        <v>43626</v>
      </c>
      <c r="C15" s="26" t="str">
        <f t="shared" si="3"/>
        <v/>
      </c>
      <c r="D15" s="186" t="str">
        <f t="shared" si="0"/>
        <v/>
      </c>
      <c r="E15" s="42" t="str">
        <f t="shared" si="1"/>
        <v/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43627</v>
      </c>
      <c r="B16" s="183">
        <f t="shared" si="2"/>
        <v>43627</v>
      </c>
      <c r="C16" s="26" t="str">
        <f t="shared" si="3"/>
        <v/>
      </c>
      <c r="D16" s="186">
        <f t="shared" si="0"/>
        <v>24</v>
      </c>
      <c r="E16" s="42" t="str">
        <f t="shared" si="1"/>
        <v/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43628</v>
      </c>
      <c r="B17" s="183">
        <f t="shared" si="2"/>
        <v>43628</v>
      </c>
      <c r="C17" s="26" t="str">
        <f t="shared" si="3"/>
        <v/>
      </c>
      <c r="D17" s="186" t="str">
        <f t="shared" si="0"/>
        <v/>
      </c>
      <c r="E17" s="42" t="str">
        <f t="shared" si="1"/>
        <v/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43629</v>
      </c>
      <c r="B18" s="183">
        <f t="shared" si="2"/>
        <v>43629</v>
      </c>
      <c r="C18" s="26" t="str">
        <f t="shared" si="3"/>
        <v/>
      </c>
      <c r="D18" s="186" t="str">
        <f t="shared" si="0"/>
        <v/>
      </c>
      <c r="E18" s="42" t="str">
        <f t="shared" si="1"/>
        <v/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43630</v>
      </c>
      <c r="B19" s="183">
        <f t="shared" si="2"/>
        <v>43630</v>
      </c>
      <c r="C19" s="26" t="str">
        <f t="shared" si="3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43631</v>
      </c>
      <c r="B20" s="183">
        <f t="shared" si="2"/>
        <v>43631</v>
      </c>
      <c r="C20" s="26" t="str">
        <f t="shared" si="3"/>
        <v/>
      </c>
      <c r="D20" s="186" t="str">
        <f t="shared" si="0"/>
        <v/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43632</v>
      </c>
      <c r="B21" s="183">
        <f t="shared" si="2"/>
        <v>43632</v>
      </c>
      <c r="C21" s="26" t="str">
        <f t="shared" si="3"/>
        <v/>
      </c>
      <c r="D21" s="186" t="str">
        <f t="shared" si="0"/>
        <v/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43633</v>
      </c>
      <c r="B22" s="183">
        <f t="shared" si="4"/>
        <v>43633</v>
      </c>
      <c r="C22" s="26" t="str">
        <f t="shared" si="3"/>
        <v/>
      </c>
      <c r="D22" s="186" t="str">
        <f t="shared" si="0"/>
        <v/>
      </c>
      <c r="E22" s="42" t="str">
        <f t="shared" si="1"/>
        <v/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43634</v>
      </c>
      <c r="B23" s="183">
        <f t="shared" si="4"/>
        <v>43634</v>
      </c>
      <c r="C23" s="26" t="str">
        <f t="shared" si="3"/>
        <v/>
      </c>
      <c r="D23" s="186">
        <f t="shared" si="0"/>
        <v>25</v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43635</v>
      </c>
      <c r="B24" s="183">
        <f t="shared" si="4"/>
        <v>43635</v>
      </c>
      <c r="C24" s="26" t="str">
        <f t="shared" si="3"/>
        <v/>
      </c>
      <c r="D24" s="186" t="str">
        <f t="shared" si="0"/>
        <v/>
      </c>
      <c r="E24" s="42" t="str">
        <f t="shared" si="1"/>
        <v/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43636</v>
      </c>
      <c r="B25" s="183">
        <f t="shared" si="4"/>
        <v>43636</v>
      </c>
      <c r="C25" s="26" t="str">
        <f t="shared" si="3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43637</v>
      </c>
      <c r="B26" s="183">
        <f t="shared" si="4"/>
        <v>43637</v>
      </c>
      <c r="C26" s="26" t="str">
        <f t="shared" si="3"/>
        <v/>
      </c>
      <c r="D26" s="186" t="str">
        <f t="shared" si="0"/>
        <v/>
      </c>
      <c r="E26" s="42" t="str">
        <f t="shared" si="1"/>
        <v/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43638</v>
      </c>
      <c r="B27" s="183">
        <f t="shared" si="4"/>
        <v>43638</v>
      </c>
      <c r="C27" s="26" t="str">
        <f t="shared" si="3"/>
        <v/>
      </c>
      <c r="D27" s="186" t="str">
        <f t="shared" si="0"/>
        <v/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43639</v>
      </c>
      <c r="B28" s="183">
        <f t="shared" si="4"/>
        <v>43639</v>
      </c>
      <c r="C28" s="26" t="str">
        <f t="shared" si="3"/>
        <v/>
      </c>
      <c r="D28" s="186" t="str">
        <f t="shared" si="0"/>
        <v/>
      </c>
      <c r="E28" s="42" t="str">
        <f t="shared" si="1"/>
        <v/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43640</v>
      </c>
      <c r="B29" s="183">
        <f t="shared" si="4"/>
        <v>43640</v>
      </c>
      <c r="C29" s="26" t="str">
        <f t="shared" si="3"/>
        <v/>
      </c>
      <c r="D29" s="186" t="str">
        <f t="shared" si="0"/>
        <v/>
      </c>
      <c r="E29" s="42" t="str">
        <f t="shared" si="1"/>
        <v/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43641</v>
      </c>
      <c r="B30" s="183">
        <f t="shared" si="4"/>
        <v>43641</v>
      </c>
      <c r="C30" s="26" t="str">
        <f t="shared" si="3"/>
        <v/>
      </c>
      <c r="D30" s="186">
        <f t="shared" si="0"/>
        <v>26</v>
      </c>
      <c r="E30" s="42" t="str">
        <f t="shared" si="1"/>
        <v/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43642</v>
      </c>
      <c r="B31" s="183">
        <f t="shared" si="4"/>
        <v>43642</v>
      </c>
      <c r="C31" s="26" t="str">
        <f t="shared" si="3"/>
        <v/>
      </c>
      <c r="D31" s="186" t="str">
        <f t="shared" si="0"/>
        <v/>
      </c>
      <c r="E31" s="42" t="str">
        <f t="shared" si="1"/>
        <v/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43643</v>
      </c>
      <c r="B32" s="183">
        <f t="shared" si="4"/>
        <v>43643</v>
      </c>
      <c r="C32" s="26" t="str">
        <f t="shared" si="3"/>
        <v/>
      </c>
      <c r="D32" s="186" t="str">
        <f t="shared" si="0"/>
        <v/>
      </c>
      <c r="E32" s="42" t="str">
        <f t="shared" si="1"/>
        <v/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43644</v>
      </c>
      <c r="B33" s="183">
        <f>IF(MONTH(B32+1)&gt;MONTH(B32),"",B32+1)</f>
        <v>43644</v>
      </c>
      <c r="C33" s="26" t="str">
        <f t="shared" si="3"/>
        <v/>
      </c>
      <c r="D33" s="186" t="str">
        <f t="shared" si="0"/>
        <v/>
      </c>
      <c r="E33" s="42" t="str">
        <f t="shared" si="1"/>
        <v/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43645</v>
      </c>
      <c r="B34" s="183">
        <f>IF(B33="","",IF(MONTH(B33+1)&gt;MONTH(B33),"",B33+1))</f>
        <v>43645</v>
      </c>
      <c r="C34" s="26" t="str">
        <f t="shared" si="3"/>
        <v/>
      </c>
      <c r="D34" s="186" t="str">
        <f t="shared" si="0"/>
        <v/>
      </c>
      <c r="E34" s="42" t="str">
        <f t="shared" si="1"/>
        <v/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 t="str">
        <f>IF(A34="","",IF(MONTH(A34+1)&gt;MONTH(A34),"",A34+1))</f>
        <v/>
      </c>
      <c r="B35" s="184" t="str">
        <f>IF(B34="","",IF(MONTH(B34+1)&gt;MONTH(B34),"",B34+1))</f>
        <v/>
      </c>
      <c r="C35" s="76" t="str">
        <f t="shared" si="3"/>
        <v/>
      </c>
      <c r="D35" s="187" t="str">
        <f t="shared" si="0"/>
        <v/>
      </c>
      <c r="E35" s="79" t="str">
        <f t="shared" si="1"/>
        <v/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ayFbwMQ2eK8TNsTslZkRMxHc+n8y4eA2eZFDEAZmJpVKCuzcAkADC+HwYl0GMauDBJ7XL51YcPnvv7fiv14UCg==" saltValue="/MfkC8+CMw6vPxewcOfg5A==" spinCount="100000" sheet="1" objects="1" scenarios="1" formatCells="0" formatColumns="0" formatRows="0" selectLockedCells="1"/>
  <mergeCells count="11">
    <mergeCell ref="A1:O1"/>
    <mergeCell ref="A2:O2"/>
    <mergeCell ref="A36:O36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17">
    <cfRule type="expression" dxfId="62" priority="41" stopIfTrue="1">
      <formula>OR(WEEKDAY(#REF!,2)=6,WEEKDAY(#REF!,2)=7,$A117&lt;&gt;"")</formula>
    </cfRule>
  </conditionalFormatting>
  <conditionalFormatting sqref="F5:K35">
    <cfRule type="expression" dxfId="61" priority="43" stopIfTrue="1">
      <formula>IF($C5=2,TRUE,FALSE)</formula>
    </cfRule>
    <cfRule type="expression" dxfId="60" priority="44" stopIfTrue="1">
      <formula>IF(OR(WEEKDAY($A5,2)=7,UPPER($C5)="X"),TRUE,FALSE)</formula>
    </cfRule>
    <cfRule type="expression" dxfId="59" priority="45" stopIfTrue="1">
      <formula>IF(WEEKDAY($A5,2)=6,TRUE,FALSE)</formula>
    </cfRule>
    <cfRule type="expression" dxfId="58" priority="46" stopIfTrue="1">
      <formula>IF(AND(WEEKDAY($A5,2)&lt;6,$C5=1),TRUE,FALSE)</formula>
    </cfRule>
  </conditionalFormatting>
  <conditionalFormatting sqref="A5:E35">
    <cfRule type="expression" dxfId="57" priority="1" stopIfTrue="1">
      <formula>IF($C5=2,TRUE,FALSE)</formula>
    </cfRule>
    <cfRule type="expression" dxfId="56" priority="2" stopIfTrue="1">
      <formula>IF(OR(WEEKDAY($A5,2)=7,UPPER($C5)="X"),TRUE,FALSE)</formula>
    </cfRule>
    <cfRule type="expression" dxfId="55" priority="3" stopIfTrue="1">
      <formula>IF(WEEKDAY($A5,2)=6,TRUE,FALSE)</formula>
    </cfRule>
    <cfRule type="expression" dxfId="54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7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DATEVALUE("1.7."&amp;A1)</f>
        <v>43646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43646</v>
      </c>
      <c r="B5" s="182">
        <f>A2</f>
        <v>43646</v>
      </c>
      <c r="C5" s="39" t="str">
        <f>IF(ISERROR(VLOOKUP(B5,Feiertage,2,FALSE)),"",(VLOOKUP(B5,Feiertage,3,FALSE)))</f>
        <v/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/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43647</v>
      </c>
      <c r="B6" s="183">
        <f t="shared" si="2"/>
        <v>43647</v>
      </c>
      <c r="C6" s="26" t="str">
        <f t="shared" ref="C6:C35" si="3">IF(ISERROR(VLOOKUP(B6,Feiertage,2,FALSE)),"",(VLOOKUP(B6,Feiertage,3,FALSE)))</f>
        <v/>
      </c>
      <c r="D6" s="186" t="str">
        <f t="shared" si="0"/>
        <v/>
      </c>
      <c r="E6" s="42" t="str">
        <f t="shared" si="1"/>
        <v/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43648</v>
      </c>
      <c r="B7" s="183">
        <f t="shared" si="2"/>
        <v>43648</v>
      </c>
      <c r="C7" s="26" t="str">
        <f>IF(ISERROR(VLOOKUP(B7,Feiertage,2,FALSE)),"",(VLOOKUP(B7,Feiertage,3,FALSE)))</f>
        <v/>
      </c>
      <c r="D7" s="186">
        <f t="shared" si="0"/>
        <v>27</v>
      </c>
      <c r="E7" s="42" t="str">
        <f t="shared" si="1"/>
        <v/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43649</v>
      </c>
      <c r="B8" s="183">
        <f t="shared" si="2"/>
        <v>43649</v>
      </c>
      <c r="C8" s="26" t="str">
        <f t="shared" si="3"/>
        <v/>
      </c>
      <c r="D8" s="186" t="str">
        <f t="shared" si="0"/>
        <v/>
      </c>
      <c r="E8" s="42" t="str">
        <f t="shared" si="1"/>
        <v/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43650</v>
      </c>
      <c r="B9" s="183">
        <f t="shared" si="2"/>
        <v>43650</v>
      </c>
      <c r="C9" s="26" t="str">
        <f t="shared" si="3"/>
        <v/>
      </c>
      <c r="D9" s="186" t="str">
        <f t="shared" si="0"/>
        <v/>
      </c>
      <c r="E9" s="42" t="str">
        <f t="shared" si="1"/>
        <v/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43651</v>
      </c>
      <c r="B10" s="183">
        <f t="shared" si="2"/>
        <v>43651</v>
      </c>
      <c r="C10" s="26" t="str">
        <f t="shared" si="3"/>
        <v/>
      </c>
      <c r="D10" s="186" t="str">
        <f t="shared" si="0"/>
        <v/>
      </c>
      <c r="E10" s="42" t="str">
        <f t="shared" si="1"/>
        <v/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43652</v>
      </c>
      <c r="B11" s="183">
        <f t="shared" si="2"/>
        <v>43652</v>
      </c>
      <c r="C11" s="26" t="str">
        <f t="shared" si="3"/>
        <v/>
      </c>
      <c r="D11" s="186" t="str">
        <f t="shared" si="0"/>
        <v/>
      </c>
      <c r="E11" s="42" t="str">
        <f t="shared" si="1"/>
        <v/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43653</v>
      </c>
      <c r="B12" s="183">
        <f t="shared" si="2"/>
        <v>43653</v>
      </c>
      <c r="C12" s="26" t="str">
        <f t="shared" si="3"/>
        <v/>
      </c>
      <c r="D12" s="186" t="str">
        <f t="shared" si="0"/>
        <v/>
      </c>
      <c r="E12" s="42" t="str">
        <f t="shared" si="1"/>
        <v/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43654</v>
      </c>
      <c r="B13" s="183">
        <f t="shared" si="2"/>
        <v>43654</v>
      </c>
      <c r="C13" s="26" t="str">
        <f t="shared" si="3"/>
        <v/>
      </c>
      <c r="D13" s="186" t="str">
        <f t="shared" si="0"/>
        <v/>
      </c>
      <c r="E13" s="42" t="str">
        <f t="shared" si="1"/>
        <v/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43655</v>
      </c>
      <c r="B14" s="183">
        <f t="shared" si="2"/>
        <v>43655</v>
      </c>
      <c r="C14" s="26" t="str">
        <f t="shared" si="3"/>
        <v/>
      </c>
      <c r="D14" s="186">
        <f t="shared" si="0"/>
        <v>28</v>
      </c>
      <c r="E14" s="42" t="str">
        <f t="shared" si="1"/>
        <v/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43656</v>
      </c>
      <c r="B15" s="183">
        <f t="shared" si="2"/>
        <v>43656</v>
      </c>
      <c r="C15" s="26" t="str">
        <f t="shared" si="3"/>
        <v/>
      </c>
      <c r="D15" s="186" t="str">
        <f t="shared" si="0"/>
        <v/>
      </c>
      <c r="E15" s="42" t="str">
        <f t="shared" si="1"/>
        <v/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43657</v>
      </c>
      <c r="B16" s="183">
        <f t="shared" si="2"/>
        <v>43657</v>
      </c>
      <c r="C16" s="26" t="str">
        <f t="shared" si="3"/>
        <v/>
      </c>
      <c r="D16" s="186" t="str">
        <f t="shared" si="0"/>
        <v/>
      </c>
      <c r="E16" s="42" t="str">
        <f t="shared" si="1"/>
        <v/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43658</v>
      </c>
      <c r="B17" s="183">
        <f t="shared" si="2"/>
        <v>43658</v>
      </c>
      <c r="C17" s="26" t="str">
        <f t="shared" si="3"/>
        <v/>
      </c>
      <c r="D17" s="186" t="str">
        <f t="shared" si="0"/>
        <v/>
      </c>
      <c r="E17" s="42" t="str">
        <f t="shared" si="1"/>
        <v/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43659</v>
      </c>
      <c r="B18" s="183">
        <f t="shared" si="2"/>
        <v>43659</v>
      </c>
      <c r="C18" s="26" t="str">
        <f t="shared" si="3"/>
        <v/>
      </c>
      <c r="D18" s="186" t="str">
        <f t="shared" si="0"/>
        <v/>
      </c>
      <c r="E18" s="42" t="str">
        <f t="shared" si="1"/>
        <v/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43660</v>
      </c>
      <c r="B19" s="183">
        <f t="shared" si="2"/>
        <v>43660</v>
      </c>
      <c r="C19" s="26" t="str">
        <f t="shared" si="3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43661</v>
      </c>
      <c r="B20" s="183">
        <f t="shared" si="2"/>
        <v>43661</v>
      </c>
      <c r="C20" s="26" t="str">
        <f t="shared" si="3"/>
        <v/>
      </c>
      <c r="D20" s="186" t="str">
        <f t="shared" si="0"/>
        <v/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43662</v>
      </c>
      <c r="B21" s="183">
        <f t="shared" si="2"/>
        <v>43662</v>
      </c>
      <c r="C21" s="26" t="str">
        <f t="shared" si="3"/>
        <v/>
      </c>
      <c r="D21" s="186">
        <f t="shared" si="0"/>
        <v>29</v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43663</v>
      </c>
      <c r="B22" s="183">
        <f t="shared" si="4"/>
        <v>43663</v>
      </c>
      <c r="C22" s="26" t="str">
        <f t="shared" si="3"/>
        <v/>
      </c>
      <c r="D22" s="186" t="str">
        <f t="shared" si="0"/>
        <v/>
      </c>
      <c r="E22" s="42" t="str">
        <f t="shared" si="1"/>
        <v/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43664</v>
      </c>
      <c r="B23" s="183">
        <f t="shared" si="4"/>
        <v>43664</v>
      </c>
      <c r="C23" s="26" t="str">
        <f t="shared" si="3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43665</v>
      </c>
      <c r="B24" s="183">
        <f t="shared" si="4"/>
        <v>43665</v>
      </c>
      <c r="C24" s="26" t="str">
        <f t="shared" si="3"/>
        <v/>
      </c>
      <c r="D24" s="186" t="str">
        <f t="shared" si="0"/>
        <v/>
      </c>
      <c r="E24" s="42" t="str">
        <f t="shared" si="1"/>
        <v/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43666</v>
      </c>
      <c r="B25" s="183">
        <f t="shared" si="4"/>
        <v>43666</v>
      </c>
      <c r="C25" s="26" t="str">
        <f t="shared" si="3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43667</v>
      </c>
      <c r="B26" s="183">
        <f t="shared" si="4"/>
        <v>43667</v>
      </c>
      <c r="C26" s="26" t="str">
        <f t="shared" si="3"/>
        <v/>
      </c>
      <c r="D26" s="186" t="str">
        <f t="shared" si="0"/>
        <v/>
      </c>
      <c r="E26" s="42" t="str">
        <f t="shared" si="1"/>
        <v/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43668</v>
      </c>
      <c r="B27" s="183">
        <f t="shared" si="4"/>
        <v>43668</v>
      </c>
      <c r="C27" s="26" t="str">
        <f t="shared" si="3"/>
        <v/>
      </c>
      <c r="D27" s="186" t="str">
        <f t="shared" si="0"/>
        <v/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43669</v>
      </c>
      <c r="B28" s="183">
        <f t="shared" si="4"/>
        <v>43669</v>
      </c>
      <c r="C28" s="26" t="str">
        <f t="shared" si="3"/>
        <v/>
      </c>
      <c r="D28" s="186">
        <f t="shared" si="0"/>
        <v>30</v>
      </c>
      <c r="E28" s="42" t="str">
        <f t="shared" si="1"/>
        <v/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43670</v>
      </c>
      <c r="B29" s="183">
        <f t="shared" si="4"/>
        <v>43670</v>
      </c>
      <c r="C29" s="26" t="str">
        <f t="shared" si="3"/>
        <v/>
      </c>
      <c r="D29" s="186" t="str">
        <f t="shared" si="0"/>
        <v/>
      </c>
      <c r="E29" s="42" t="str">
        <f t="shared" si="1"/>
        <v/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43671</v>
      </c>
      <c r="B30" s="183">
        <f t="shared" si="4"/>
        <v>43671</v>
      </c>
      <c r="C30" s="26" t="str">
        <f t="shared" si="3"/>
        <v/>
      </c>
      <c r="D30" s="186" t="str">
        <f t="shared" si="0"/>
        <v/>
      </c>
      <c r="E30" s="42" t="str">
        <f t="shared" si="1"/>
        <v/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43672</v>
      </c>
      <c r="B31" s="183">
        <f t="shared" si="4"/>
        <v>43672</v>
      </c>
      <c r="C31" s="26">
        <f t="shared" si="3"/>
        <v>1</v>
      </c>
      <c r="D31" s="186" t="str">
        <f t="shared" si="0"/>
        <v/>
      </c>
      <c r="E31" s="42" t="str">
        <f t="shared" si="1"/>
        <v>Ferien</v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43673</v>
      </c>
      <c r="B32" s="183">
        <f t="shared" si="4"/>
        <v>43673</v>
      </c>
      <c r="C32" s="26">
        <f t="shared" si="3"/>
        <v>1</v>
      </c>
      <c r="D32" s="186" t="str">
        <f t="shared" si="0"/>
        <v/>
      </c>
      <c r="E32" s="42" t="str">
        <f t="shared" si="1"/>
        <v>Ferien</v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43674</v>
      </c>
      <c r="B33" s="183">
        <f>IF(MONTH(B32+1)&gt;MONTH(B32),"",B32+1)</f>
        <v>43674</v>
      </c>
      <c r="C33" s="26">
        <f t="shared" si="3"/>
        <v>1</v>
      </c>
      <c r="D33" s="186" t="str">
        <f t="shared" si="0"/>
        <v/>
      </c>
      <c r="E33" s="42" t="str">
        <f t="shared" si="1"/>
        <v>Ferien</v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43675</v>
      </c>
      <c r="B34" s="183">
        <f>IF(B33="","",IF(MONTH(B33+1)&gt;MONTH(B33),"",B33+1))</f>
        <v>43675</v>
      </c>
      <c r="C34" s="26">
        <f t="shared" si="3"/>
        <v>1</v>
      </c>
      <c r="D34" s="186" t="str">
        <f t="shared" si="0"/>
        <v/>
      </c>
      <c r="E34" s="42" t="str">
        <f t="shared" si="1"/>
        <v>Ferien</v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>
        <f>IF(A34="","",IF(MONTH(A34+1)&gt;MONTH(A34),"",A34+1))</f>
        <v>43676</v>
      </c>
      <c r="B35" s="184">
        <f>IF(B34="","",IF(MONTH(B34+1)&gt;MONTH(B34),"",B34+1))</f>
        <v>43676</v>
      </c>
      <c r="C35" s="76">
        <f t="shared" si="3"/>
        <v>1</v>
      </c>
      <c r="D35" s="187">
        <f t="shared" si="0"/>
        <v>31</v>
      </c>
      <c r="E35" s="79" t="str">
        <f t="shared" si="1"/>
        <v>Ferien</v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WuC38gd1mCCUv2JBoZrU1wwKn9GBbKtpHE+sodilEfmX26XkawbMb7SuEy7wZSkqHoMd/8BaAZJ/ZgMF6AWn1g==" saltValue="11SGuS7OPpJrYvitsu0yJw==" spinCount="100000" sheet="1" objects="1" scenarios="1" formatCells="0" formatColumns="0" formatRows="0" selectLockedCells="1"/>
  <mergeCells count="11">
    <mergeCell ref="A36:O36"/>
    <mergeCell ref="A1:O1"/>
    <mergeCell ref="A2:O2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26">
    <cfRule type="expression" dxfId="53" priority="41" stopIfTrue="1">
      <formula>OR(WEEKDAY(#REF!,2)=6,WEEKDAY(#REF!,2)=7,$A117&lt;&gt;"")</formula>
    </cfRule>
  </conditionalFormatting>
  <conditionalFormatting sqref="F5:K35">
    <cfRule type="expression" dxfId="52" priority="43" stopIfTrue="1">
      <formula>IF($C5=2,TRUE,FALSE)</formula>
    </cfRule>
    <cfRule type="expression" dxfId="51" priority="44" stopIfTrue="1">
      <formula>IF(OR(WEEKDAY($A5,2)=7,UPPER($C5)="X"),TRUE,FALSE)</formula>
    </cfRule>
    <cfRule type="expression" dxfId="50" priority="45" stopIfTrue="1">
      <formula>IF(WEEKDAY($A5,2)=6,TRUE,FALSE)</formula>
    </cfRule>
    <cfRule type="expression" dxfId="49" priority="46" stopIfTrue="1">
      <formula>IF(AND(WEEKDAY($A5,2)&lt;6,$C5=1),TRUE,FALSE)</formula>
    </cfRule>
  </conditionalFormatting>
  <conditionalFormatting sqref="A5:E35">
    <cfRule type="expression" dxfId="48" priority="1" stopIfTrue="1">
      <formula>IF($C5=2,TRUE,FALSE)</formula>
    </cfRule>
    <cfRule type="expression" dxfId="47" priority="2" stopIfTrue="1">
      <formula>IF(OR(WEEKDAY($A5,2)=7,UPPER($C5)="X"),TRUE,FALSE)</formula>
    </cfRule>
    <cfRule type="expression" dxfId="46" priority="3" stopIfTrue="1">
      <formula>IF(WEEKDAY($A5,2)=6,TRUE,FALSE)</formula>
    </cfRule>
    <cfRule type="expression" dxfId="45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8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DATEVALUE("1.8."&amp;A1)</f>
        <v>43677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43677</v>
      </c>
      <c r="B5" s="182">
        <f>A2</f>
        <v>43677</v>
      </c>
      <c r="C5" s="39">
        <f>IF(ISERROR(VLOOKUP(B5,Feiertage,2,FALSE)),"",(VLOOKUP(B5,Feiertage,3,FALSE)))</f>
        <v>1</v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>Ferien</v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43678</v>
      </c>
      <c r="B6" s="183">
        <f t="shared" si="2"/>
        <v>43678</v>
      </c>
      <c r="C6" s="26">
        <f t="shared" ref="C6:C35" si="3">IF(ISERROR(VLOOKUP(B6,Feiertage,2,FALSE)),"",(VLOOKUP(B6,Feiertage,3,FALSE)))</f>
        <v>1</v>
      </c>
      <c r="D6" s="186" t="str">
        <f t="shared" si="0"/>
        <v/>
      </c>
      <c r="E6" s="42" t="str">
        <f t="shared" si="1"/>
        <v>Ferien</v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43679</v>
      </c>
      <c r="B7" s="183">
        <f t="shared" si="2"/>
        <v>43679</v>
      </c>
      <c r="C7" s="26">
        <f>IF(ISERROR(VLOOKUP(B7,Feiertage,2,FALSE)),"",(VLOOKUP(B7,Feiertage,3,FALSE)))</f>
        <v>1</v>
      </c>
      <c r="D7" s="186" t="str">
        <f t="shared" si="0"/>
        <v/>
      </c>
      <c r="E7" s="42" t="str">
        <f t="shared" si="1"/>
        <v>Ferien</v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43680</v>
      </c>
      <c r="B8" s="183">
        <f t="shared" si="2"/>
        <v>43680</v>
      </c>
      <c r="C8" s="26">
        <f t="shared" si="3"/>
        <v>1</v>
      </c>
      <c r="D8" s="186" t="str">
        <f t="shared" si="0"/>
        <v/>
      </c>
      <c r="E8" s="42" t="str">
        <f t="shared" si="1"/>
        <v>Ferien</v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43681</v>
      </c>
      <c r="B9" s="183">
        <f t="shared" si="2"/>
        <v>43681</v>
      </c>
      <c r="C9" s="26">
        <f t="shared" si="3"/>
        <v>1</v>
      </c>
      <c r="D9" s="186" t="str">
        <f t="shared" si="0"/>
        <v/>
      </c>
      <c r="E9" s="42" t="str">
        <f t="shared" si="1"/>
        <v>Ferien</v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43682</v>
      </c>
      <c r="B10" s="183">
        <f t="shared" si="2"/>
        <v>43682</v>
      </c>
      <c r="C10" s="26">
        <f t="shared" si="3"/>
        <v>1</v>
      </c>
      <c r="D10" s="186" t="str">
        <f t="shared" si="0"/>
        <v/>
      </c>
      <c r="E10" s="42" t="str">
        <f t="shared" si="1"/>
        <v>Ferien</v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43683</v>
      </c>
      <c r="B11" s="183">
        <f t="shared" si="2"/>
        <v>43683</v>
      </c>
      <c r="C11" s="26">
        <f t="shared" si="3"/>
        <v>1</v>
      </c>
      <c r="D11" s="186">
        <f t="shared" si="0"/>
        <v>32</v>
      </c>
      <c r="E11" s="42" t="str">
        <f t="shared" si="1"/>
        <v>Ferien</v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43684</v>
      </c>
      <c r="B12" s="183">
        <f t="shared" si="2"/>
        <v>43684</v>
      </c>
      <c r="C12" s="26">
        <f t="shared" si="3"/>
        <v>1</v>
      </c>
      <c r="D12" s="186" t="str">
        <f t="shared" si="0"/>
        <v/>
      </c>
      <c r="E12" s="42" t="str">
        <f t="shared" si="1"/>
        <v>Ferien</v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43685</v>
      </c>
      <c r="B13" s="183">
        <f t="shared" si="2"/>
        <v>43685</v>
      </c>
      <c r="C13" s="26">
        <f t="shared" si="3"/>
        <v>1</v>
      </c>
      <c r="D13" s="186" t="str">
        <f t="shared" si="0"/>
        <v/>
      </c>
      <c r="E13" s="42" t="str">
        <f t="shared" si="1"/>
        <v>Ferien</v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43686</v>
      </c>
      <c r="B14" s="183">
        <f t="shared" si="2"/>
        <v>43686</v>
      </c>
      <c r="C14" s="26">
        <f t="shared" si="3"/>
        <v>1</v>
      </c>
      <c r="D14" s="186" t="str">
        <f t="shared" si="0"/>
        <v/>
      </c>
      <c r="E14" s="42" t="str">
        <f t="shared" si="1"/>
        <v>Ferien</v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43687</v>
      </c>
      <c r="B15" s="183">
        <f t="shared" si="2"/>
        <v>43687</v>
      </c>
      <c r="C15" s="26">
        <f t="shared" si="3"/>
        <v>1</v>
      </c>
      <c r="D15" s="186" t="str">
        <f t="shared" si="0"/>
        <v/>
      </c>
      <c r="E15" s="42" t="str">
        <f t="shared" si="1"/>
        <v>Ferien</v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43688</v>
      </c>
      <c r="B16" s="183">
        <f t="shared" si="2"/>
        <v>43688</v>
      </c>
      <c r="C16" s="26">
        <f t="shared" si="3"/>
        <v>1</v>
      </c>
      <c r="D16" s="186" t="str">
        <f t="shared" si="0"/>
        <v/>
      </c>
      <c r="E16" s="42" t="str">
        <f t="shared" si="1"/>
        <v>Ferien</v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43689</v>
      </c>
      <c r="B17" s="183">
        <f t="shared" si="2"/>
        <v>43689</v>
      </c>
      <c r="C17" s="26">
        <f t="shared" si="3"/>
        <v>1</v>
      </c>
      <c r="D17" s="186" t="str">
        <f t="shared" si="0"/>
        <v/>
      </c>
      <c r="E17" s="42" t="str">
        <f t="shared" si="1"/>
        <v>Ferien</v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43690</v>
      </c>
      <c r="B18" s="183">
        <f t="shared" si="2"/>
        <v>43690</v>
      </c>
      <c r="C18" s="26">
        <f t="shared" si="3"/>
        <v>1</v>
      </c>
      <c r="D18" s="186">
        <f t="shared" si="0"/>
        <v>33</v>
      </c>
      <c r="E18" s="42" t="str">
        <f t="shared" si="1"/>
        <v>Ferien</v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43691</v>
      </c>
      <c r="B19" s="183">
        <f t="shared" si="2"/>
        <v>43691</v>
      </c>
      <c r="C19" s="26">
        <f t="shared" si="3"/>
        <v>1</v>
      </c>
      <c r="D19" s="186" t="str">
        <f t="shared" si="0"/>
        <v/>
      </c>
      <c r="E19" s="42" t="str">
        <f t="shared" si="1"/>
        <v>Ferien</v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43692</v>
      </c>
      <c r="B20" s="183">
        <f t="shared" si="2"/>
        <v>43692</v>
      </c>
      <c r="C20" s="26">
        <f t="shared" si="3"/>
        <v>1</v>
      </c>
      <c r="D20" s="186" t="str">
        <f t="shared" si="0"/>
        <v/>
      </c>
      <c r="E20" s="42" t="str">
        <f t="shared" si="1"/>
        <v>Ferien</v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43693</v>
      </c>
      <c r="B21" s="183">
        <f t="shared" si="2"/>
        <v>43693</v>
      </c>
      <c r="C21" s="26">
        <f t="shared" si="3"/>
        <v>1</v>
      </c>
      <c r="D21" s="186" t="str">
        <f t="shared" si="0"/>
        <v/>
      </c>
      <c r="E21" s="42" t="str">
        <f t="shared" si="1"/>
        <v>Ferien</v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43694</v>
      </c>
      <c r="B22" s="183">
        <f t="shared" si="4"/>
        <v>43694</v>
      </c>
      <c r="C22" s="26">
        <f t="shared" si="3"/>
        <v>1</v>
      </c>
      <c r="D22" s="186" t="str">
        <f t="shared" si="0"/>
        <v/>
      </c>
      <c r="E22" s="42" t="str">
        <f t="shared" si="1"/>
        <v>Ferien</v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43695</v>
      </c>
      <c r="B23" s="183">
        <f t="shared" si="4"/>
        <v>43695</v>
      </c>
      <c r="C23" s="26">
        <f t="shared" si="3"/>
        <v>1</v>
      </c>
      <c r="D23" s="186" t="str">
        <f t="shared" si="0"/>
        <v/>
      </c>
      <c r="E23" s="42" t="str">
        <f t="shared" si="1"/>
        <v>Ferien</v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43696</v>
      </c>
      <c r="B24" s="183">
        <f t="shared" si="4"/>
        <v>43696</v>
      </c>
      <c r="C24" s="26">
        <f t="shared" si="3"/>
        <v>1</v>
      </c>
      <c r="D24" s="186" t="str">
        <f t="shared" si="0"/>
        <v/>
      </c>
      <c r="E24" s="42" t="str">
        <f t="shared" si="1"/>
        <v>Ferien</v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43697</v>
      </c>
      <c r="B25" s="183">
        <f t="shared" si="4"/>
        <v>43697</v>
      </c>
      <c r="C25" s="26">
        <f t="shared" si="3"/>
        <v>1</v>
      </c>
      <c r="D25" s="186">
        <f t="shared" si="0"/>
        <v>34</v>
      </c>
      <c r="E25" s="42" t="str">
        <f t="shared" si="1"/>
        <v>Ferien</v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43698</v>
      </c>
      <c r="B26" s="183">
        <f t="shared" si="4"/>
        <v>43698</v>
      </c>
      <c r="C26" s="26">
        <f t="shared" si="3"/>
        <v>1</v>
      </c>
      <c r="D26" s="186" t="str">
        <f t="shared" si="0"/>
        <v/>
      </c>
      <c r="E26" s="42" t="str">
        <f t="shared" si="1"/>
        <v>Ferien</v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43699</v>
      </c>
      <c r="B27" s="183">
        <f t="shared" si="4"/>
        <v>43699</v>
      </c>
      <c r="C27" s="26">
        <f t="shared" si="3"/>
        <v>1</v>
      </c>
      <c r="D27" s="186" t="str">
        <f t="shared" si="0"/>
        <v/>
      </c>
      <c r="E27" s="42" t="str">
        <f t="shared" si="1"/>
        <v>Ferien</v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43700</v>
      </c>
      <c r="B28" s="183">
        <f t="shared" si="4"/>
        <v>43700</v>
      </c>
      <c r="C28" s="26">
        <f t="shared" si="3"/>
        <v>1</v>
      </c>
      <c r="D28" s="186" t="str">
        <f t="shared" si="0"/>
        <v/>
      </c>
      <c r="E28" s="42" t="str">
        <f t="shared" si="1"/>
        <v>Ferien</v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43701</v>
      </c>
      <c r="B29" s="183">
        <f t="shared" si="4"/>
        <v>43701</v>
      </c>
      <c r="C29" s="26">
        <f t="shared" si="3"/>
        <v>1</v>
      </c>
      <c r="D29" s="186" t="str">
        <f t="shared" si="0"/>
        <v/>
      </c>
      <c r="E29" s="42" t="str">
        <f t="shared" si="1"/>
        <v>Ferien</v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43702</v>
      </c>
      <c r="B30" s="183">
        <f t="shared" si="4"/>
        <v>43702</v>
      </c>
      <c r="C30" s="26">
        <f t="shared" si="3"/>
        <v>1</v>
      </c>
      <c r="D30" s="186" t="str">
        <f t="shared" si="0"/>
        <v/>
      </c>
      <c r="E30" s="42" t="str">
        <f t="shared" si="1"/>
        <v>Ferien</v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43703</v>
      </c>
      <c r="B31" s="183">
        <f t="shared" si="4"/>
        <v>43703</v>
      </c>
      <c r="C31" s="26">
        <f t="shared" si="3"/>
        <v>1</v>
      </c>
      <c r="D31" s="186" t="str">
        <f t="shared" si="0"/>
        <v/>
      </c>
      <c r="E31" s="42" t="str">
        <f t="shared" si="1"/>
        <v>Ferien</v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43704</v>
      </c>
      <c r="B32" s="183">
        <f t="shared" si="4"/>
        <v>43704</v>
      </c>
      <c r="C32" s="26">
        <f t="shared" si="3"/>
        <v>1</v>
      </c>
      <c r="D32" s="186">
        <f t="shared" si="0"/>
        <v>35</v>
      </c>
      <c r="E32" s="42" t="str">
        <f t="shared" si="1"/>
        <v>Ferien</v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43705</v>
      </c>
      <c r="B33" s="183">
        <f>IF(MONTH(B32+1)&gt;MONTH(B32),"",B32+1)</f>
        <v>43705</v>
      </c>
      <c r="C33" s="26">
        <f t="shared" si="3"/>
        <v>1</v>
      </c>
      <c r="D33" s="186" t="str">
        <f t="shared" si="0"/>
        <v/>
      </c>
      <c r="E33" s="42" t="str">
        <f t="shared" si="1"/>
        <v>Ferien</v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43706</v>
      </c>
      <c r="B34" s="183">
        <f>IF(B33="","",IF(MONTH(B33+1)&gt;MONTH(B33),"",B33+1))</f>
        <v>43706</v>
      </c>
      <c r="C34" s="26">
        <f t="shared" si="3"/>
        <v>1</v>
      </c>
      <c r="D34" s="186" t="str">
        <f t="shared" si="0"/>
        <v/>
      </c>
      <c r="E34" s="42" t="str">
        <f t="shared" si="1"/>
        <v>Ferien</v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>
        <f>IF(A34="","",IF(MONTH(A34+1)&gt;MONTH(A34),"",A34+1))</f>
        <v>43707</v>
      </c>
      <c r="B35" s="184">
        <f>IF(B34="","",IF(MONTH(B34+1)&gt;MONTH(B34),"",B34+1))</f>
        <v>43707</v>
      </c>
      <c r="C35" s="76">
        <f t="shared" si="3"/>
        <v>1</v>
      </c>
      <c r="D35" s="187" t="str">
        <f t="shared" si="0"/>
        <v/>
      </c>
      <c r="E35" s="79" t="str">
        <f t="shared" si="1"/>
        <v>Ferien</v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SKDbMCYG4wtRIdyGdJFU0JnXj14lcdybvFgR3QTP/20KxwomgjudXNu2LfK3nAE23aUSiBXt1YnCz00JePn16w==" saltValue="ZRHivV4U3FNuxv8Ewf0Kvg==" spinCount="100000" sheet="1" objects="1" scenarios="1" formatCells="0" formatColumns="0" formatRows="0" selectLockedCells="1"/>
  <mergeCells count="11">
    <mergeCell ref="A36:O36"/>
    <mergeCell ref="A1:O1"/>
    <mergeCell ref="A2:O2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37">
    <cfRule type="expression" dxfId="44" priority="41" stopIfTrue="1">
      <formula>OR(WEEKDAY(#REF!,2)=6,WEEKDAY(#REF!,2)=7,$A117&lt;&gt;"")</formula>
    </cfRule>
  </conditionalFormatting>
  <conditionalFormatting sqref="F5:K35">
    <cfRule type="expression" dxfId="43" priority="43" stopIfTrue="1">
      <formula>IF($C5=2,TRUE,FALSE)</formula>
    </cfRule>
    <cfRule type="expression" dxfId="42" priority="44" stopIfTrue="1">
      <formula>IF(OR(WEEKDAY($A5,2)=7,UPPER($C5)="X"),TRUE,FALSE)</formula>
    </cfRule>
    <cfRule type="expression" dxfId="41" priority="45" stopIfTrue="1">
      <formula>IF(WEEKDAY($A5,2)=6,TRUE,FALSE)</formula>
    </cfRule>
    <cfRule type="expression" dxfId="40" priority="46" stopIfTrue="1">
      <formula>IF(AND(WEEKDAY($A5,2)&lt;6,$C5=1),TRUE,FALSE)</formula>
    </cfRule>
  </conditionalFormatting>
  <conditionalFormatting sqref="A5:E35">
    <cfRule type="expression" dxfId="39" priority="1" stopIfTrue="1">
      <formula>IF($C5=2,TRUE,FALSE)</formula>
    </cfRule>
    <cfRule type="expression" dxfId="38" priority="2" stopIfTrue="1">
      <formula>IF(OR(WEEKDAY($A5,2)=7,UPPER($C5)="X"),TRUE,FALSE)</formula>
    </cfRule>
    <cfRule type="expression" dxfId="37" priority="3" stopIfTrue="1">
      <formula>IF(WEEKDAY($A5,2)=6,TRUE,FALSE)</formula>
    </cfRule>
    <cfRule type="expression" dxfId="36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9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DATEVALUE("1.9."&amp;A1)</f>
        <v>43708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43708</v>
      </c>
      <c r="B5" s="182">
        <f>A2</f>
        <v>43708</v>
      </c>
      <c r="C5" s="39">
        <f>IF(ISERROR(VLOOKUP(B5,Feiertage,2,FALSE)),"",(VLOOKUP(B5,Feiertage,3,FALSE)))</f>
        <v>1</v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>Ferien</v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43709</v>
      </c>
      <c r="B6" s="183">
        <f t="shared" si="2"/>
        <v>43709</v>
      </c>
      <c r="C6" s="26">
        <f t="shared" ref="C6:C35" si="3">IF(ISERROR(VLOOKUP(B6,Feiertage,2,FALSE)),"",(VLOOKUP(B6,Feiertage,3,FALSE)))</f>
        <v>1</v>
      </c>
      <c r="D6" s="186" t="str">
        <f t="shared" si="0"/>
        <v/>
      </c>
      <c r="E6" s="42" t="str">
        <f t="shared" si="1"/>
        <v>Ferien</v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43710</v>
      </c>
      <c r="B7" s="183">
        <f t="shared" si="2"/>
        <v>43710</v>
      </c>
      <c r="C7" s="26">
        <f>IF(ISERROR(VLOOKUP(B7,Feiertage,2,FALSE)),"",(VLOOKUP(B7,Feiertage,3,FALSE)))</f>
        <v>1</v>
      </c>
      <c r="D7" s="186" t="str">
        <f t="shared" si="0"/>
        <v/>
      </c>
      <c r="E7" s="42" t="str">
        <f t="shared" si="1"/>
        <v>Ferien</v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43711</v>
      </c>
      <c r="B8" s="183">
        <f t="shared" si="2"/>
        <v>43711</v>
      </c>
      <c r="C8" s="26">
        <f t="shared" si="3"/>
        <v>1</v>
      </c>
      <c r="D8" s="186">
        <f t="shared" si="0"/>
        <v>36</v>
      </c>
      <c r="E8" s="42" t="str">
        <f t="shared" si="1"/>
        <v>Ferien</v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43712</v>
      </c>
      <c r="B9" s="183">
        <f t="shared" si="2"/>
        <v>43712</v>
      </c>
      <c r="C9" s="26">
        <f t="shared" si="3"/>
        <v>1</v>
      </c>
      <c r="D9" s="186" t="str">
        <f t="shared" si="0"/>
        <v/>
      </c>
      <c r="E9" s="42" t="str">
        <f t="shared" si="1"/>
        <v>Ferien</v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43713</v>
      </c>
      <c r="B10" s="183">
        <f t="shared" si="2"/>
        <v>43713</v>
      </c>
      <c r="C10" s="26">
        <f t="shared" si="3"/>
        <v>1</v>
      </c>
      <c r="D10" s="186" t="str">
        <f t="shared" si="0"/>
        <v/>
      </c>
      <c r="E10" s="42" t="str">
        <f t="shared" si="1"/>
        <v>Ferien</v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43714</v>
      </c>
      <c r="B11" s="183">
        <f t="shared" si="2"/>
        <v>43714</v>
      </c>
      <c r="C11" s="26">
        <f t="shared" si="3"/>
        <v>1</v>
      </c>
      <c r="D11" s="186" t="str">
        <f t="shared" si="0"/>
        <v/>
      </c>
      <c r="E11" s="42" t="str">
        <f t="shared" si="1"/>
        <v>Ferien</v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43715</v>
      </c>
      <c r="B12" s="183">
        <f t="shared" si="2"/>
        <v>43715</v>
      </c>
      <c r="C12" s="26">
        <f t="shared" si="3"/>
        <v>1</v>
      </c>
      <c r="D12" s="186" t="str">
        <f t="shared" si="0"/>
        <v/>
      </c>
      <c r="E12" s="42" t="str">
        <f t="shared" si="1"/>
        <v>Ferien</v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43716</v>
      </c>
      <c r="B13" s="183">
        <f t="shared" si="2"/>
        <v>43716</v>
      </c>
      <c r="C13" s="26" t="str">
        <f t="shared" si="3"/>
        <v/>
      </c>
      <c r="D13" s="186" t="str">
        <f t="shared" si="0"/>
        <v/>
      </c>
      <c r="E13" s="42" t="str">
        <f t="shared" si="1"/>
        <v/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43717</v>
      </c>
      <c r="B14" s="183">
        <f t="shared" si="2"/>
        <v>43717</v>
      </c>
      <c r="C14" s="26" t="str">
        <f t="shared" si="3"/>
        <v/>
      </c>
      <c r="D14" s="186" t="str">
        <f t="shared" si="0"/>
        <v/>
      </c>
      <c r="E14" s="42" t="str">
        <f t="shared" si="1"/>
        <v/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43718</v>
      </c>
      <c r="B15" s="183">
        <f t="shared" si="2"/>
        <v>43718</v>
      </c>
      <c r="C15" s="26" t="str">
        <f t="shared" si="3"/>
        <v/>
      </c>
      <c r="D15" s="186">
        <f t="shared" si="0"/>
        <v>37</v>
      </c>
      <c r="E15" s="42" t="str">
        <f t="shared" si="1"/>
        <v/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43719</v>
      </c>
      <c r="B16" s="183">
        <f t="shared" si="2"/>
        <v>43719</v>
      </c>
      <c r="C16" s="26" t="str">
        <f t="shared" si="3"/>
        <v/>
      </c>
      <c r="D16" s="186" t="str">
        <f t="shared" si="0"/>
        <v/>
      </c>
      <c r="E16" s="42" t="str">
        <f t="shared" si="1"/>
        <v/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43720</v>
      </c>
      <c r="B17" s="183">
        <f t="shared" si="2"/>
        <v>43720</v>
      </c>
      <c r="C17" s="26" t="str">
        <f t="shared" si="3"/>
        <v/>
      </c>
      <c r="D17" s="186" t="str">
        <f t="shared" si="0"/>
        <v/>
      </c>
      <c r="E17" s="42" t="str">
        <f t="shared" si="1"/>
        <v/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43721</v>
      </c>
      <c r="B18" s="183">
        <f t="shared" si="2"/>
        <v>43721</v>
      </c>
      <c r="C18" s="26" t="str">
        <f t="shared" si="3"/>
        <v/>
      </c>
      <c r="D18" s="186" t="str">
        <f t="shared" si="0"/>
        <v/>
      </c>
      <c r="E18" s="42" t="str">
        <f t="shared" si="1"/>
        <v/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43722</v>
      </c>
      <c r="B19" s="183">
        <f t="shared" si="2"/>
        <v>43722</v>
      </c>
      <c r="C19" s="26" t="str">
        <f t="shared" si="3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43723</v>
      </c>
      <c r="B20" s="183">
        <f t="shared" si="2"/>
        <v>43723</v>
      </c>
      <c r="C20" s="26" t="str">
        <f t="shared" si="3"/>
        <v/>
      </c>
      <c r="D20" s="186" t="str">
        <f t="shared" si="0"/>
        <v/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43724</v>
      </c>
      <c r="B21" s="183">
        <f t="shared" si="2"/>
        <v>43724</v>
      </c>
      <c r="C21" s="26" t="str">
        <f t="shared" si="3"/>
        <v/>
      </c>
      <c r="D21" s="186" t="str">
        <f t="shared" si="0"/>
        <v/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43725</v>
      </c>
      <c r="B22" s="183">
        <f t="shared" si="4"/>
        <v>43725</v>
      </c>
      <c r="C22" s="26" t="str">
        <f t="shared" si="3"/>
        <v/>
      </c>
      <c r="D22" s="186">
        <f t="shared" si="0"/>
        <v>38</v>
      </c>
      <c r="E22" s="42" t="str">
        <f t="shared" si="1"/>
        <v/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43726</v>
      </c>
      <c r="B23" s="183">
        <f t="shared" si="4"/>
        <v>43726</v>
      </c>
      <c r="C23" s="26" t="str">
        <f t="shared" si="3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43727</v>
      </c>
      <c r="B24" s="183">
        <f t="shared" si="4"/>
        <v>43727</v>
      </c>
      <c r="C24" s="26">
        <f t="shared" si="3"/>
        <v>0</v>
      </c>
      <c r="D24" s="186" t="str">
        <f t="shared" si="0"/>
        <v/>
      </c>
      <c r="E24" s="42" t="str">
        <f t="shared" si="1"/>
        <v>Weltkindertag</v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43728</v>
      </c>
      <c r="B25" s="183">
        <f t="shared" si="4"/>
        <v>43728</v>
      </c>
      <c r="C25" s="26" t="str">
        <f t="shared" si="3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43729</v>
      </c>
      <c r="B26" s="183">
        <f t="shared" si="4"/>
        <v>43729</v>
      </c>
      <c r="C26" s="26" t="str">
        <f t="shared" si="3"/>
        <v/>
      </c>
      <c r="D26" s="186" t="str">
        <f t="shared" si="0"/>
        <v/>
      </c>
      <c r="E26" s="42" t="str">
        <f t="shared" si="1"/>
        <v/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43730</v>
      </c>
      <c r="B27" s="183">
        <f t="shared" si="4"/>
        <v>43730</v>
      </c>
      <c r="C27" s="26" t="str">
        <f t="shared" si="3"/>
        <v/>
      </c>
      <c r="D27" s="186" t="str">
        <f t="shared" si="0"/>
        <v/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43731</v>
      </c>
      <c r="B28" s="183">
        <f t="shared" si="4"/>
        <v>43731</v>
      </c>
      <c r="C28" s="26" t="str">
        <f t="shared" si="3"/>
        <v/>
      </c>
      <c r="D28" s="186" t="str">
        <f t="shared" si="0"/>
        <v/>
      </c>
      <c r="E28" s="42" t="str">
        <f t="shared" si="1"/>
        <v/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43732</v>
      </c>
      <c r="B29" s="183">
        <f t="shared" si="4"/>
        <v>43732</v>
      </c>
      <c r="C29" s="26" t="str">
        <f t="shared" si="3"/>
        <v/>
      </c>
      <c r="D29" s="186">
        <f t="shared" si="0"/>
        <v>39</v>
      </c>
      <c r="E29" s="42" t="str">
        <f t="shared" si="1"/>
        <v/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43733</v>
      </c>
      <c r="B30" s="183">
        <f t="shared" si="4"/>
        <v>43733</v>
      </c>
      <c r="C30" s="26" t="str">
        <f t="shared" si="3"/>
        <v/>
      </c>
      <c r="D30" s="186" t="str">
        <f t="shared" si="0"/>
        <v/>
      </c>
      <c r="E30" s="42" t="str">
        <f t="shared" si="1"/>
        <v/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43734</v>
      </c>
      <c r="B31" s="183">
        <f t="shared" si="4"/>
        <v>43734</v>
      </c>
      <c r="C31" s="26" t="str">
        <f t="shared" si="3"/>
        <v/>
      </c>
      <c r="D31" s="186" t="str">
        <f t="shared" si="0"/>
        <v/>
      </c>
      <c r="E31" s="42" t="str">
        <f t="shared" si="1"/>
        <v/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43735</v>
      </c>
      <c r="B32" s="183">
        <f t="shared" si="4"/>
        <v>43735</v>
      </c>
      <c r="C32" s="26" t="str">
        <f t="shared" si="3"/>
        <v/>
      </c>
      <c r="D32" s="186" t="str">
        <f t="shared" si="0"/>
        <v/>
      </c>
      <c r="E32" s="42" t="str">
        <f t="shared" si="1"/>
        <v/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43736</v>
      </c>
      <c r="B33" s="183">
        <f>IF(MONTH(B32+1)&gt;MONTH(B32),"",B32+1)</f>
        <v>43736</v>
      </c>
      <c r="C33" s="26" t="str">
        <f t="shared" si="3"/>
        <v/>
      </c>
      <c r="D33" s="186" t="str">
        <f t="shared" si="0"/>
        <v/>
      </c>
      <c r="E33" s="42" t="str">
        <f t="shared" si="1"/>
        <v/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43737</v>
      </c>
      <c r="B34" s="183">
        <f>IF(B33="","",IF(MONTH(B33+1)&gt;MONTH(B33),"",B33+1))</f>
        <v>43737</v>
      </c>
      <c r="C34" s="26" t="str">
        <f t="shared" si="3"/>
        <v/>
      </c>
      <c r="D34" s="186" t="str">
        <f t="shared" si="0"/>
        <v/>
      </c>
      <c r="E34" s="42" t="str">
        <f t="shared" si="1"/>
        <v/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 t="str">
        <f>IF(A34="","",IF(MONTH(A34+1)&gt;MONTH(A34),"",A34+1))</f>
        <v/>
      </c>
      <c r="B35" s="184" t="str">
        <f>IF(B34="","",IF(MONTH(B34+1)&gt;MONTH(B34),"",B34+1))</f>
        <v/>
      </c>
      <c r="C35" s="76" t="str">
        <f t="shared" si="3"/>
        <v/>
      </c>
      <c r="D35" s="187" t="str">
        <f t="shared" si="0"/>
        <v/>
      </c>
      <c r="E35" s="79" t="str">
        <f t="shared" si="1"/>
        <v/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6o+b2d2KZysRIJTAIqK2hv5MZhebsDtKFxmp9sbZ/YTjR4x0yVwbGe/5teAC0M4un5YHArouWnuXOa1XMLPfxA==" saltValue="cxlbAoSIYFA1bQC0G0v7hg==" spinCount="100000" sheet="1" objects="1" scenarios="1" formatCells="0" formatColumns="0" formatRows="0" selectLockedCells="1"/>
  <mergeCells count="11">
    <mergeCell ref="A1:O1"/>
    <mergeCell ref="A2:O2"/>
    <mergeCell ref="A36:O36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35">
    <cfRule type="expression" dxfId="35" priority="41" stopIfTrue="1">
      <formula>OR(WEEKDAY(#REF!,2)=6,WEEKDAY(#REF!,2)=7,$A117&lt;&gt;"")</formula>
    </cfRule>
  </conditionalFormatting>
  <conditionalFormatting sqref="F5:K35">
    <cfRule type="expression" dxfId="34" priority="43" stopIfTrue="1">
      <formula>IF($C5=2,TRUE,FALSE)</formula>
    </cfRule>
    <cfRule type="expression" dxfId="33" priority="44" stopIfTrue="1">
      <formula>IF(OR(WEEKDAY($A5,2)=7,UPPER($C5)="X"),TRUE,FALSE)</formula>
    </cfRule>
    <cfRule type="expression" dxfId="32" priority="45" stopIfTrue="1">
      <formula>IF(WEEKDAY($A5,2)=6,TRUE,FALSE)</formula>
    </cfRule>
    <cfRule type="expression" dxfId="31" priority="46" stopIfTrue="1">
      <formula>IF(AND(WEEKDAY($A5,2)&lt;6,$C5=1),TRUE,FALSE)</formula>
    </cfRule>
  </conditionalFormatting>
  <conditionalFormatting sqref="A5:E35">
    <cfRule type="expression" dxfId="30" priority="1" stopIfTrue="1">
      <formula>IF($C5=2,TRUE,FALSE)</formula>
    </cfRule>
    <cfRule type="expression" dxfId="29" priority="2" stopIfTrue="1">
      <formula>IF(OR(WEEKDAY($A5,2)=7,UPPER($C5)="X"),TRUE,FALSE)</formula>
    </cfRule>
    <cfRule type="expression" dxfId="28" priority="3" stopIfTrue="1">
      <formula>IF(WEEKDAY($A5,2)=6,TRUE,FALSE)</formula>
    </cfRule>
    <cfRule type="expression" dxfId="27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10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DATEVALUE("1.10."&amp;A1)</f>
        <v>43738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43738</v>
      </c>
      <c r="B5" s="182">
        <f>A2</f>
        <v>43738</v>
      </c>
      <c r="C5" s="39" t="str">
        <f>IF(ISERROR(VLOOKUP(B5,Feiertage,2,FALSE)),"",(VLOOKUP(B5,Feiertage,3,FALSE)))</f>
        <v/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/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43739</v>
      </c>
      <c r="B6" s="183">
        <f t="shared" si="2"/>
        <v>43739</v>
      </c>
      <c r="C6" s="26" t="str">
        <f t="shared" ref="C6:C35" si="3">IF(ISERROR(VLOOKUP(B6,Feiertage,2,FALSE)),"",(VLOOKUP(B6,Feiertage,3,FALSE)))</f>
        <v/>
      </c>
      <c r="D6" s="186">
        <f t="shared" si="0"/>
        <v>40</v>
      </c>
      <c r="E6" s="42" t="str">
        <f t="shared" si="1"/>
        <v/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43740</v>
      </c>
      <c r="B7" s="183">
        <f t="shared" si="2"/>
        <v>43740</v>
      </c>
      <c r="C7" s="26" t="str">
        <f>IF(ISERROR(VLOOKUP(B7,Feiertage,2,FALSE)),"",(VLOOKUP(B7,Feiertage,3,FALSE)))</f>
        <v>x</v>
      </c>
      <c r="D7" s="186" t="str">
        <f t="shared" si="0"/>
        <v/>
      </c>
      <c r="E7" s="42" t="str">
        <f t="shared" si="1"/>
        <v>Tag der dt. Einheit</v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43741</v>
      </c>
      <c r="B8" s="183">
        <f t="shared" si="2"/>
        <v>43741</v>
      </c>
      <c r="C8" s="26" t="str">
        <f t="shared" si="3"/>
        <v/>
      </c>
      <c r="D8" s="186" t="str">
        <f t="shared" si="0"/>
        <v/>
      </c>
      <c r="E8" s="42" t="str">
        <f t="shared" si="1"/>
        <v/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43742</v>
      </c>
      <c r="B9" s="183">
        <f t="shared" si="2"/>
        <v>43742</v>
      </c>
      <c r="C9" s="26" t="str">
        <f t="shared" si="3"/>
        <v/>
      </c>
      <c r="D9" s="186" t="str">
        <f t="shared" si="0"/>
        <v/>
      </c>
      <c r="E9" s="42" t="str">
        <f t="shared" si="1"/>
        <v/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43743</v>
      </c>
      <c r="B10" s="183">
        <f t="shared" si="2"/>
        <v>43743</v>
      </c>
      <c r="C10" s="26" t="str">
        <f t="shared" si="3"/>
        <v/>
      </c>
      <c r="D10" s="186" t="str">
        <f t="shared" si="0"/>
        <v/>
      </c>
      <c r="E10" s="42" t="str">
        <f t="shared" si="1"/>
        <v/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43744</v>
      </c>
      <c r="B11" s="183">
        <f t="shared" si="2"/>
        <v>43744</v>
      </c>
      <c r="C11" s="26" t="str">
        <f t="shared" si="3"/>
        <v/>
      </c>
      <c r="D11" s="186" t="str">
        <f t="shared" si="0"/>
        <v/>
      </c>
      <c r="E11" s="42" t="str">
        <f t="shared" si="1"/>
        <v/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43745</v>
      </c>
      <c r="B12" s="183">
        <f t="shared" si="2"/>
        <v>43745</v>
      </c>
      <c r="C12" s="26" t="str">
        <f t="shared" si="3"/>
        <v/>
      </c>
      <c r="D12" s="186" t="str">
        <f t="shared" si="0"/>
        <v/>
      </c>
      <c r="E12" s="42" t="str">
        <f t="shared" si="1"/>
        <v/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43746</v>
      </c>
      <c r="B13" s="183">
        <f t="shared" si="2"/>
        <v>43746</v>
      </c>
      <c r="C13" s="26" t="str">
        <f t="shared" si="3"/>
        <v/>
      </c>
      <c r="D13" s="186">
        <f t="shared" si="0"/>
        <v>41</v>
      </c>
      <c r="E13" s="42" t="str">
        <f t="shared" si="1"/>
        <v/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43747</v>
      </c>
      <c r="B14" s="183">
        <f t="shared" si="2"/>
        <v>43747</v>
      </c>
      <c r="C14" s="26" t="str">
        <f t="shared" si="3"/>
        <v/>
      </c>
      <c r="D14" s="186" t="str">
        <f t="shared" si="0"/>
        <v/>
      </c>
      <c r="E14" s="42" t="str">
        <f t="shared" si="1"/>
        <v/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43748</v>
      </c>
      <c r="B15" s="183">
        <f t="shared" si="2"/>
        <v>43748</v>
      </c>
      <c r="C15" s="26" t="str">
        <f t="shared" si="3"/>
        <v/>
      </c>
      <c r="D15" s="186" t="str">
        <f t="shared" si="0"/>
        <v/>
      </c>
      <c r="E15" s="42" t="str">
        <f t="shared" si="1"/>
        <v/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43749</v>
      </c>
      <c r="B16" s="183">
        <f t="shared" si="2"/>
        <v>43749</v>
      </c>
      <c r="C16" s="26" t="str">
        <f t="shared" si="3"/>
        <v/>
      </c>
      <c r="D16" s="186" t="str">
        <f t="shared" si="0"/>
        <v/>
      </c>
      <c r="E16" s="42" t="str">
        <f t="shared" si="1"/>
        <v/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43750</v>
      </c>
      <c r="B17" s="183">
        <f t="shared" si="2"/>
        <v>43750</v>
      </c>
      <c r="C17" s="26" t="str">
        <f t="shared" si="3"/>
        <v/>
      </c>
      <c r="D17" s="186" t="str">
        <f t="shared" si="0"/>
        <v/>
      </c>
      <c r="E17" s="42" t="str">
        <f t="shared" si="1"/>
        <v/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43751</v>
      </c>
      <c r="B18" s="183">
        <f t="shared" si="2"/>
        <v>43751</v>
      </c>
      <c r="C18" s="26" t="str">
        <f t="shared" si="3"/>
        <v/>
      </c>
      <c r="D18" s="186" t="str">
        <f t="shared" si="0"/>
        <v/>
      </c>
      <c r="E18" s="42" t="str">
        <f t="shared" si="1"/>
        <v/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43752</v>
      </c>
      <c r="B19" s="183">
        <f t="shared" si="2"/>
        <v>43752</v>
      </c>
      <c r="C19" s="26" t="str">
        <f t="shared" si="3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43753</v>
      </c>
      <c r="B20" s="183">
        <f t="shared" si="2"/>
        <v>43753</v>
      </c>
      <c r="C20" s="26" t="str">
        <f t="shared" si="3"/>
        <v/>
      </c>
      <c r="D20" s="186">
        <f t="shared" si="0"/>
        <v>42</v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43754</v>
      </c>
      <c r="B21" s="183">
        <f t="shared" si="2"/>
        <v>43754</v>
      </c>
      <c r="C21" s="26" t="str">
        <f t="shared" si="3"/>
        <v/>
      </c>
      <c r="D21" s="186" t="str">
        <f t="shared" si="0"/>
        <v/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43755</v>
      </c>
      <c r="B22" s="183">
        <f t="shared" si="4"/>
        <v>43755</v>
      </c>
      <c r="C22" s="26" t="str">
        <f t="shared" si="3"/>
        <v/>
      </c>
      <c r="D22" s="186" t="str">
        <f t="shared" si="0"/>
        <v/>
      </c>
      <c r="E22" s="42" t="str">
        <f t="shared" si="1"/>
        <v/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43756</v>
      </c>
      <c r="B23" s="183">
        <f t="shared" si="4"/>
        <v>43756</v>
      </c>
      <c r="C23" s="26" t="str">
        <f t="shared" si="3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43757</v>
      </c>
      <c r="B24" s="183">
        <f t="shared" si="4"/>
        <v>43757</v>
      </c>
      <c r="C24" s="26" t="str">
        <f t="shared" si="3"/>
        <v/>
      </c>
      <c r="D24" s="186" t="str">
        <f t="shared" si="0"/>
        <v/>
      </c>
      <c r="E24" s="42" t="str">
        <f t="shared" si="1"/>
        <v/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43758</v>
      </c>
      <c r="B25" s="183">
        <f t="shared" si="4"/>
        <v>43758</v>
      </c>
      <c r="C25" s="26" t="str">
        <f t="shared" si="3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43759</v>
      </c>
      <c r="B26" s="183">
        <f t="shared" si="4"/>
        <v>43759</v>
      </c>
      <c r="C26" s="26" t="str">
        <f t="shared" si="3"/>
        <v/>
      </c>
      <c r="D26" s="186" t="str">
        <f t="shared" si="0"/>
        <v/>
      </c>
      <c r="E26" s="42" t="str">
        <f t="shared" si="1"/>
        <v/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43760</v>
      </c>
      <c r="B27" s="183">
        <f t="shared" si="4"/>
        <v>43760</v>
      </c>
      <c r="C27" s="26" t="str">
        <f t="shared" si="3"/>
        <v/>
      </c>
      <c r="D27" s="186">
        <f t="shared" si="0"/>
        <v>43</v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43761</v>
      </c>
      <c r="B28" s="183">
        <f t="shared" si="4"/>
        <v>43761</v>
      </c>
      <c r="C28" s="26" t="str">
        <f t="shared" si="3"/>
        <v/>
      </c>
      <c r="D28" s="186" t="str">
        <f t="shared" si="0"/>
        <v/>
      </c>
      <c r="E28" s="42" t="str">
        <f t="shared" si="1"/>
        <v/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43762</v>
      </c>
      <c r="B29" s="183">
        <f t="shared" si="4"/>
        <v>43762</v>
      </c>
      <c r="C29" s="26" t="str">
        <f t="shared" si="3"/>
        <v/>
      </c>
      <c r="D29" s="186" t="str">
        <f t="shared" si="0"/>
        <v/>
      </c>
      <c r="E29" s="42" t="str">
        <f t="shared" si="1"/>
        <v/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43763</v>
      </c>
      <c r="B30" s="183">
        <f t="shared" si="4"/>
        <v>43763</v>
      </c>
      <c r="C30" s="26" t="str">
        <f t="shared" si="3"/>
        <v>x</v>
      </c>
      <c r="D30" s="186" t="str">
        <f t="shared" si="0"/>
        <v/>
      </c>
      <c r="E30" s="42" t="str">
        <f t="shared" si="1"/>
        <v>Nationalfeiertag</v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43764</v>
      </c>
      <c r="B31" s="183">
        <f t="shared" si="4"/>
        <v>43764</v>
      </c>
      <c r="C31" s="26" t="str">
        <f t="shared" si="3"/>
        <v/>
      </c>
      <c r="D31" s="186" t="str">
        <f t="shared" si="0"/>
        <v/>
      </c>
      <c r="E31" s="42" t="str">
        <f t="shared" si="1"/>
        <v/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43765</v>
      </c>
      <c r="B32" s="183">
        <f t="shared" si="4"/>
        <v>43765</v>
      </c>
      <c r="C32" s="26" t="str">
        <f t="shared" si="3"/>
        <v/>
      </c>
      <c r="D32" s="186" t="str">
        <f t="shared" si="0"/>
        <v/>
      </c>
      <c r="E32" s="42" t="str">
        <f t="shared" si="1"/>
        <v/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43766</v>
      </c>
      <c r="B33" s="183">
        <f>IF(MONTH(B32+1)&gt;MONTH(B32),"",B32+1)</f>
        <v>43766</v>
      </c>
      <c r="C33" s="26" t="str">
        <f t="shared" si="3"/>
        <v/>
      </c>
      <c r="D33" s="186" t="str">
        <f t="shared" si="0"/>
        <v/>
      </c>
      <c r="E33" s="42" t="str">
        <f t="shared" si="1"/>
        <v/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43767</v>
      </c>
      <c r="B34" s="183">
        <f>IF(B33="","",IF(MONTH(B33+1)&gt;MONTH(B33),"",B33+1))</f>
        <v>43767</v>
      </c>
      <c r="C34" s="26">
        <f t="shared" si="3"/>
        <v>1</v>
      </c>
      <c r="D34" s="186">
        <f t="shared" si="0"/>
        <v>44</v>
      </c>
      <c r="E34" s="42" t="str">
        <f t="shared" si="1"/>
        <v>Ferien</v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>
        <f>IF(A34="","",IF(MONTH(A34+1)&gt;MONTH(A34),"",A34+1))</f>
        <v>43768</v>
      </c>
      <c r="B35" s="184">
        <f>IF(B34="","",IF(MONTH(B34+1)&gt;MONTH(B34),"",B34+1))</f>
        <v>43768</v>
      </c>
      <c r="C35" s="76">
        <f t="shared" si="3"/>
        <v>1</v>
      </c>
      <c r="D35" s="187" t="str">
        <f t="shared" si="0"/>
        <v/>
      </c>
      <c r="E35" s="79" t="str">
        <f t="shared" si="1"/>
        <v>Ferien</v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9dLrYfzIed2AlTblm0zh5Ee4IUyXXZkrejqdAKzXcR8Slrl5HqbEFvoh5Y5f/a9wYkl+JquHlvDkhDMxZ+ViwA==" saltValue="vdck9YOBKUC0EiiX+OnhbQ==" spinCount="100000" sheet="1" objects="1" scenarios="1" formatCells="0" formatColumns="0" formatRows="0" selectLockedCells="1"/>
  <mergeCells count="11">
    <mergeCell ref="A36:O36"/>
    <mergeCell ref="A1:O1"/>
    <mergeCell ref="A2:O2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33">
    <cfRule type="expression" dxfId="26" priority="41" stopIfTrue="1">
      <formula>OR(WEEKDAY(#REF!,2)=6,WEEKDAY(#REF!,2)=7,$A117&lt;&gt;"")</formula>
    </cfRule>
  </conditionalFormatting>
  <conditionalFormatting sqref="F5:K35">
    <cfRule type="expression" dxfId="25" priority="43" stopIfTrue="1">
      <formula>IF($C5=2,TRUE,FALSE)</formula>
    </cfRule>
    <cfRule type="expression" dxfId="24" priority="44" stopIfTrue="1">
      <formula>IF(OR(WEEKDAY($A5,2)=7,UPPER($C5)="X"),TRUE,FALSE)</formula>
    </cfRule>
    <cfRule type="expression" dxfId="23" priority="45" stopIfTrue="1">
      <formula>IF(WEEKDAY($A5,2)=6,TRUE,FALSE)</formula>
    </cfRule>
    <cfRule type="expression" dxfId="22" priority="46" stopIfTrue="1">
      <formula>IF(AND(WEEKDAY($A5,2)&lt;6,$C5=1),TRUE,FALSE)</formula>
    </cfRule>
  </conditionalFormatting>
  <conditionalFormatting sqref="A5:E35">
    <cfRule type="expression" dxfId="21" priority="1" stopIfTrue="1">
      <formula>IF($C5=2,TRUE,FALSE)</formula>
    </cfRule>
    <cfRule type="expression" dxfId="20" priority="2" stopIfTrue="1">
      <formula>IF(OR(WEEKDAY($A5,2)=7,UPPER($C5)="X"),TRUE,FALSE)</formula>
    </cfRule>
    <cfRule type="expression" dxfId="19" priority="3" stopIfTrue="1">
      <formula>IF(WEEKDAY($A5,2)=6,TRUE,FALSE)</formula>
    </cfRule>
    <cfRule type="expression" dxfId="18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11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DATEVALUE("1.11."&amp;A1)</f>
        <v>43769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43769</v>
      </c>
      <c r="B5" s="182">
        <f>A2</f>
        <v>43769</v>
      </c>
      <c r="C5" s="39" t="str">
        <f>IF(ISERROR(VLOOKUP(B5,Feiertage,2,FALSE)),"",(VLOOKUP(B5,Feiertage,3,FALSE)))</f>
        <v>x</v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>Allerheiligen</v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43770</v>
      </c>
      <c r="B6" s="183">
        <f t="shared" si="2"/>
        <v>43770</v>
      </c>
      <c r="C6" s="26">
        <f t="shared" ref="C6:C35" si="3">IF(ISERROR(VLOOKUP(B6,Feiertage,2,FALSE)),"",(VLOOKUP(B6,Feiertage,3,FALSE)))</f>
        <v>1</v>
      </c>
      <c r="D6" s="186" t="str">
        <f t="shared" si="0"/>
        <v/>
      </c>
      <c r="E6" s="42" t="str">
        <f t="shared" si="1"/>
        <v>Ferien</v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43771</v>
      </c>
      <c r="B7" s="183">
        <f t="shared" si="2"/>
        <v>43771</v>
      </c>
      <c r="C7" s="26">
        <f>IF(ISERROR(VLOOKUP(B7,Feiertage,2,FALSE)),"",(VLOOKUP(B7,Feiertage,3,FALSE)))</f>
        <v>1</v>
      </c>
      <c r="D7" s="186" t="str">
        <f t="shared" si="0"/>
        <v/>
      </c>
      <c r="E7" s="42" t="str">
        <f t="shared" si="1"/>
        <v>Ferien</v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43772</v>
      </c>
      <c r="B8" s="183">
        <f t="shared" si="2"/>
        <v>43772</v>
      </c>
      <c r="C8" s="26" t="str">
        <f t="shared" si="3"/>
        <v/>
      </c>
      <c r="D8" s="186" t="str">
        <f t="shared" si="0"/>
        <v/>
      </c>
      <c r="E8" s="42" t="str">
        <f t="shared" si="1"/>
        <v/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43773</v>
      </c>
      <c r="B9" s="183">
        <f t="shared" si="2"/>
        <v>43773</v>
      </c>
      <c r="C9" s="26" t="str">
        <f t="shared" si="3"/>
        <v/>
      </c>
      <c r="D9" s="186" t="str">
        <f t="shared" si="0"/>
        <v/>
      </c>
      <c r="E9" s="42" t="str">
        <f t="shared" si="1"/>
        <v/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43774</v>
      </c>
      <c r="B10" s="183">
        <f t="shared" si="2"/>
        <v>43774</v>
      </c>
      <c r="C10" s="26" t="str">
        <f t="shared" si="3"/>
        <v/>
      </c>
      <c r="D10" s="186">
        <f t="shared" si="0"/>
        <v>45</v>
      </c>
      <c r="E10" s="42" t="str">
        <f t="shared" si="1"/>
        <v/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43775</v>
      </c>
      <c r="B11" s="183">
        <f t="shared" si="2"/>
        <v>43775</v>
      </c>
      <c r="C11" s="26" t="str">
        <f t="shared" si="3"/>
        <v/>
      </c>
      <c r="D11" s="186" t="str">
        <f t="shared" si="0"/>
        <v/>
      </c>
      <c r="E11" s="42" t="str">
        <f t="shared" si="1"/>
        <v/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43776</v>
      </c>
      <c r="B12" s="183">
        <f t="shared" si="2"/>
        <v>43776</v>
      </c>
      <c r="C12" s="26" t="str">
        <f t="shared" si="3"/>
        <v/>
      </c>
      <c r="D12" s="186" t="str">
        <f t="shared" si="0"/>
        <v/>
      </c>
      <c r="E12" s="42" t="str">
        <f t="shared" si="1"/>
        <v/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43777</v>
      </c>
      <c r="B13" s="183">
        <f t="shared" si="2"/>
        <v>43777</v>
      </c>
      <c r="C13" s="26" t="str">
        <f t="shared" si="3"/>
        <v/>
      </c>
      <c r="D13" s="186" t="str">
        <f t="shared" si="0"/>
        <v/>
      </c>
      <c r="E13" s="42" t="str">
        <f t="shared" si="1"/>
        <v/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43778</v>
      </c>
      <c r="B14" s="183">
        <f t="shared" si="2"/>
        <v>43778</v>
      </c>
      <c r="C14" s="26" t="str">
        <f t="shared" si="3"/>
        <v/>
      </c>
      <c r="D14" s="186" t="str">
        <f t="shared" si="0"/>
        <v/>
      </c>
      <c r="E14" s="42" t="str">
        <f t="shared" si="1"/>
        <v/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43779</v>
      </c>
      <c r="B15" s="183">
        <f t="shared" si="2"/>
        <v>43779</v>
      </c>
      <c r="C15" s="26" t="str">
        <f t="shared" si="3"/>
        <v/>
      </c>
      <c r="D15" s="186" t="str">
        <f t="shared" si="0"/>
        <v/>
      </c>
      <c r="E15" s="42" t="str">
        <f t="shared" si="1"/>
        <v/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43780</v>
      </c>
      <c r="B16" s="183">
        <f t="shared" si="2"/>
        <v>43780</v>
      </c>
      <c r="C16" s="26" t="str">
        <f t="shared" si="3"/>
        <v/>
      </c>
      <c r="D16" s="186" t="str">
        <f t="shared" si="0"/>
        <v/>
      </c>
      <c r="E16" s="42" t="str">
        <f t="shared" si="1"/>
        <v/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43781</v>
      </c>
      <c r="B17" s="183">
        <f t="shared" si="2"/>
        <v>43781</v>
      </c>
      <c r="C17" s="26" t="str">
        <f t="shared" si="3"/>
        <v/>
      </c>
      <c r="D17" s="186">
        <f t="shared" si="0"/>
        <v>46</v>
      </c>
      <c r="E17" s="42" t="str">
        <f t="shared" si="1"/>
        <v/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43782</v>
      </c>
      <c r="B18" s="183">
        <f t="shared" si="2"/>
        <v>43782</v>
      </c>
      <c r="C18" s="26" t="str">
        <f t="shared" si="3"/>
        <v/>
      </c>
      <c r="D18" s="186" t="str">
        <f t="shared" si="0"/>
        <v/>
      </c>
      <c r="E18" s="42" t="str">
        <f t="shared" si="1"/>
        <v/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43783</v>
      </c>
      <c r="B19" s="183">
        <f t="shared" si="2"/>
        <v>43783</v>
      </c>
      <c r="C19" s="26" t="str">
        <f t="shared" si="3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43784</v>
      </c>
      <c r="B20" s="183">
        <f t="shared" si="2"/>
        <v>43784</v>
      </c>
      <c r="C20" s="26" t="str">
        <f t="shared" si="3"/>
        <v/>
      </c>
      <c r="D20" s="186" t="str">
        <f t="shared" si="0"/>
        <v/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43785</v>
      </c>
      <c r="B21" s="183">
        <f t="shared" si="2"/>
        <v>43785</v>
      </c>
      <c r="C21" s="26" t="str">
        <f t="shared" si="3"/>
        <v/>
      </c>
      <c r="D21" s="186" t="str">
        <f t="shared" si="0"/>
        <v/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43786</v>
      </c>
      <c r="B22" s="183">
        <f t="shared" si="4"/>
        <v>43786</v>
      </c>
      <c r="C22" s="26" t="str">
        <f t="shared" si="3"/>
        <v/>
      </c>
      <c r="D22" s="186" t="str">
        <f t="shared" si="0"/>
        <v/>
      </c>
      <c r="E22" s="42" t="str">
        <f t="shared" si="1"/>
        <v/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43787</v>
      </c>
      <c r="B23" s="183">
        <f t="shared" si="4"/>
        <v>43787</v>
      </c>
      <c r="C23" s="26" t="str">
        <f t="shared" si="3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43788</v>
      </c>
      <c r="B24" s="183">
        <f t="shared" si="4"/>
        <v>43788</v>
      </c>
      <c r="C24" s="26" t="str">
        <f t="shared" si="3"/>
        <v/>
      </c>
      <c r="D24" s="186">
        <f t="shared" si="0"/>
        <v>47</v>
      </c>
      <c r="E24" s="42" t="str">
        <f t="shared" si="1"/>
        <v/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43789</v>
      </c>
      <c r="B25" s="183">
        <f t="shared" si="4"/>
        <v>43789</v>
      </c>
      <c r="C25" s="26" t="str">
        <f t="shared" si="3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43790</v>
      </c>
      <c r="B26" s="183">
        <f t="shared" si="4"/>
        <v>43790</v>
      </c>
      <c r="C26" s="26">
        <f t="shared" si="3"/>
        <v>0</v>
      </c>
      <c r="D26" s="186" t="str">
        <f t="shared" si="0"/>
        <v/>
      </c>
      <c r="E26" s="42" t="str">
        <f t="shared" si="1"/>
        <v>Buß- und Bettag</v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43791</v>
      </c>
      <c r="B27" s="183">
        <f t="shared" si="4"/>
        <v>43791</v>
      </c>
      <c r="C27" s="26" t="str">
        <f t="shared" si="3"/>
        <v/>
      </c>
      <c r="D27" s="186" t="str">
        <f t="shared" si="0"/>
        <v/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43792</v>
      </c>
      <c r="B28" s="183">
        <f t="shared" si="4"/>
        <v>43792</v>
      </c>
      <c r="C28" s="26" t="str">
        <f t="shared" si="3"/>
        <v/>
      </c>
      <c r="D28" s="186" t="str">
        <f t="shared" si="0"/>
        <v/>
      </c>
      <c r="E28" s="42" t="str">
        <f t="shared" si="1"/>
        <v/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43793</v>
      </c>
      <c r="B29" s="183">
        <f t="shared" si="4"/>
        <v>43793</v>
      </c>
      <c r="C29" s="26" t="str">
        <f t="shared" si="3"/>
        <v/>
      </c>
      <c r="D29" s="186" t="str">
        <f t="shared" si="0"/>
        <v/>
      </c>
      <c r="E29" s="42" t="str">
        <f t="shared" si="1"/>
        <v/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43794</v>
      </c>
      <c r="B30" s="183">
        <f t="shared" si="4"/>
        <v>43794</v>
      </c>
      <c r="C30" s="26" t="str">
        <f t="shared" si="3"/>
        <v/>
      </c>
      <c r="D30" s="186" t="str">
        <f t="shared" si="0"/>
        <v/>
      </c>
      <c r="E30" s="42" t="str">
        <f t="shared" si="1"/>
        <v/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43795</v>
      </c>
      <c r="B31" s="183">
        <f t="shared" si="4"/>
        <v>43795</v>
      </c>
      <c r="C31" s="26" t="str">
        <f t="shared" si="3"/>
        <v/>
      </c>
      <c r="D31" s="186">
        <f t="shared" si="0"/>
        <v>48</v>
      </c>
      <c r="E31" s="42" t="str">
        <f t="shared" si="1"/>
        <v/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43796</v>
      </c>
      <c r="B32" s="183">
        <f t="shared" si="4"/>
        <v>43796</v>
      </c>
      <c r="C32" s="26" t="str">
        <f t="shared" si="3"/>
        <v/>
      </c>
      <c r="D32" s="186" t="str">
        <f t="shared" si="0"/>
        <v/>
      </c>
      <c r="E32" s="42" t="str">
        <f t="shared" si="1"/>
        <v/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43797</v>
      </c>
      <c r="B33" s="183">
        <f>IF(MONTH(B32+1)&gt;MONTH(B32),"",B32+1)</f>
        <v>43797</v>
      </c>
      <c r="C33" s="26" t="str">
        <f t="shared" si="3"/>
        <v/>
      </c>
      <c r="D33" s="186" t="str">
        <f t="shared" si="0"/>
        <v/>
      </c>
      <c r="E33" s="42" t="str">
        <f t="shared" si="1"/>
        <v/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43798</v>
      </c>
      <c r="B34" s="183">
        <f>IF(B33="","",IF(MONTH(B33+1)&gt;MONTH(B33),"",B33+1))</f>
        <v>43798</v>
      </c>
      <c r="C34" s="26" t="str">
        <f t="shared" si="3"/>
        <v/>
      </c>
      <c r="D34" s="186" t="str">
        <f t="shared" si="0"/>
        <v/>
      </c>
      <c r="E34" s="42" t="str">
        <f t="shared" si="1"/>
        <v/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 t="str">
        <f>IF(A34="","",IF(MONTH(A34+1)&gt;MONTH(A34),"",A34+1))</f>
        <v/>
      </c>
      <c r="B35" s="184" t="str">
        <f>IF(B34="","",IF(MONTH(B34+1)&gt;MONTH(B34),"",B34+1))</f>
        <v/>
      </c>
      <c r="C35" s="76" t="str">
        <f t="shared" si="3"/>
        <v/>
      </c>
      <c r="D35" s="187" t="str">
        <f t="shared" si="0"/>
        <v/>
      </c>
      <c r="E35" s="79" t="str">
        <f t="shared" si="1"/>
        <v/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ExmO4Z2EZfmWrx7AWGMBTp2f8NtGp3zf61T1psjLQl5/z2pQYjVMQ8B5k/kdz85RtnG4xok7bEtJO5PdupZ6WA==" saltValue="VwZjyP5e5nUYwsZkKLRkZw==" spinCount="100000" sheet="1" objects="1" scenarios="1" formatCells="0" formatColumns="0" formatRows="0" selectLockedCells="1"/>
  <mergeCells count="11">
    <mergeCell ref="A1:O1"/>
    <mergeCell ref="A2:O2"/>
    <mergeCell ref="A36:O36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30">
    <cfRule type="expression" dxfId="17" priority="41" stopIfTrue="1">
      <formula>OR(WEEKDAY(#REF!,2)=6,WEEKDAY(#REF!,2)=7,$A117&lt;&gt;"")</formula>
    </cfRule>
  </conditionalFormatting>
  <conditionalFormatting sqref="F5:K35">
    <cfRule type="expression" dxfId="16" priority="43" stopIfTrue="1">
      <formula>IF($C5=2,TRUE,FALSE)</formula>
    </cfRule>
    <cfRule type="expression" dxfId="15" priority="44" stopIfTrue="1">
      <formula>IF(OR(WEEKDAY($A5,2)=7,UPPER($C5)="X"),TRUE,FALSE)</formula>
    </cfRule>
    <cfRule type="expression" dxfId="14" priority="45" stopIfTrue="1">
      <formula>IF(WEEKDAY($A5,2)=6,TRUE,FALSE)</formula>
    </cfRule>
    <cfRule type="expression" dxfId="13" priority="46" stopIfTrue="1">
      <formula>IF(AND(WEEKDAY($A5,2)&lt;6,$C5=1),TRUE,FALSE)</formula>
    </cfRule>
  </conditionalFormatting>
  <conditionalFormatting sqref="A5:E35">
    <cfRule type="expression" dxfId="12" priority="1" stopIfTrue="1">
      <formula>IF($C5=2,TRUE,FALSE)</formula>
    </cfRule>
    <cfRule type="expression" dxfId="11" priority="2" stopIfTrue="1">
      <formula>IF(OR(WEEKDAY($A5,2)=7,UPPER($C5)="X"),TRUE,FALSE)</formula>
    </cfRule>
    <cfRule type="expression" dxfId="10" priority="3" stopIfTrue="1">
      <formula>IF(WEEKDAY($A5,2)=6,TRUE,FALSE)</formula>
    </cfRule>
    <cfRule type="expression" dxfId="9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12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DATEVALUE("1.12."&amp;A1)</f>
        <v>43799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43799</v>
      </c>
      <c r="B5" s="182">
        <f>A2</f>
        <v>43799</v>
      </c>
      <c r="C5" s="39" t="str">
        <f>IF(ISERROR(VLOOKUP(B5,Feiertage,2,FALSE)),"",(VLOOKUP(B5,Feiertage,3,FALSE)))</f>
        <v/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/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43800</v>
      </c>
      <c r="B6" s="183">
        <f t="shared" si="2"/>
        <v>43800</v>
      </c>
      <c r="C6" s="26" t="str">
        <f t="shared" ref="C6:C35" si="3">IF(ISERROR(VLOOKUP(B6,Feiertage,2,FALSE)),"",(VLOOKUP(B6,Feiertage,3,FALSE)))</f>
        <v/>
      </c>
      <c r="D6" s="186" t="str">
        <f t="shared" si="0"/>
        <v/>
      </c>
      <c r="E6" s="42" t="str">
        <f t="shared" si="1"/>
        <v/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43801</v>
      </c>
      <c r="B7" s="183">
        <f t="shared" si="2"/>
        <v>43801</v>
      </c>
      <c r="C7" s="26" t="str">
        <f>IF(ISERROR(VLOOKUP(B7,Feiertage,2,FALSE)),"",(VLOOKUP(B7,Feiertage,3,FALSE)))</f>
        <v/>
      </c>
      <c r="D7" s="186" t="str">
        <f t="shared" si="0"/>
        <v/>
      </c>
      <c r="E7" s="42" t="str">
        <f t="shared" si="1"/>
        <v/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43802</v>
      </c>
      <c r="B8" s="183">
        <f t="shared" si="2"/>
        <v>43802</v>
      </c>
      <c r="C8" s="26" t="str">
        <f t="shared" si="3"/>
        <v/>
      </c>
      <c r="D8" s="186">
        <f t="shared" si="0"/>
        <v>49</v>
      </c>
      <c r="E8" s="42" t="str">
        <f t="shared" si="1"/>
        <v/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43803</v>
      </c>
      <c r="B9" s="183">
        <f t="shared" si="2"/>
        <v>43803</v>
      </c>
      <c r="C9" s="26" t="str">
        <f t="shared" si="3"/>
        <v/>
      </c>
      <c r="D9" s="186" t="str">
        <f t="shared" si="0"/>
        <v/>
      </c>
      <c r="E9" s="42" t="str">
        <f t="shared" si="1"/>
        <v/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43804</v>
      </c>
      <c r="B10" s="183">
        <f t="shared" si="2"/>
        <v>43804</v>
      </c>
      <c r="C10" s="26" t="str">
        <f t="shared" si="3"/>
        <v/>
      </c>
      <c r="D10" s="186" t="str">
        <f t="shared" si="0"/>
        <v/>
      </c>
      <c r="E10" s="42" t="str">
        <f t="shared" si="1"/>
        <v/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43805</v>
      </c>
      <c r="B11" s="183">
        <f t="shared" si="2"/>
        <v>43805</v>
      </c>
      <c r="C11" s="26" t="str">
        <f t="shared" si="3"/>
        <v/>
      </c>
      <c r="D11" s="186" t="str">
        <f t="shared" si="0"/>
        <v/>
      </c>
      <c r="E11" s="42" t="str">
        <f t="shared" si="1"/>
        <v/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43806</v>
      </c>
      <c r="B12" s="183">
        <f t="shared" si="2"/>
        <v>43806</v>
      </c>
      <c r="C12" s="26" t="str">
        <f t="shared" si="3"/>
        <v>x</v>
      </c>
      <c r="D12" s="186" t="str">
        <f t="shared" si="0"/>
        <v/>
      </c>
      <c r="E12" s="42" t="str">
        <f t="shared" si="1"/>
        <v>Maria Empfängnis</v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43807</v>
      </c>
      <c r="B13" s="183">
        <f t="shared" si="2"/>
        <v>43807</v>
      </c>
      <c r="C13" s="26" t="str">
        <f t="shared" si="3"/>
        <v/>
      </c>
      <c r="D13" s="186" t="str">
        <f t="shared" si="0"/>
        <v/>
      </c>
      <c r="E13" s="42" t="str">
        <f t="shared" si="1"/>
        <v/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43808</v>
      </c>
      <c r="B14" s="183">
        <f t="shared" si="2"/>
        <v>43808</v>
      </c>
      <c r="C14" s="26" t="str">
        <f t="shared" si="3"/>
        <v/>
      </c>
      <c r="D14" s="186" t="str">
        <f t="shared" si="0"/>
        <v/>
      </c>
      <c r="E14" s="42" t="str">
        <f t="shared" si="1"/>
        <v/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43809</v>
      </c>
      <c r="B15" s="183">
        <f t="shared" si="2"/>
        <v>43809</v>
      </c>
      <c r="C15" s="26" t="str">
        <f t="shared" si="3"/>
        <v/>
      </c>
      <c r="D15" s="186">
        <f t="shared" si="0"/>
        <v>50</v>
      </c>
      <c r="E15" s="42" t="str">
        <f t="shared" si="1"/>
        <v/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43810</v>
      </c>
      <c r="B16" s="183">
        <f t="shared" si="2"/>
        <v>43810</v>
      </c>
      <c r="C16" s="26" t="str">
        <f t="shared" si="3"/>
        <v/>
      </c>
      <c r="D16" s="186" t="str">
        <f t="shared" si="0"/>
        <v/>
      </c>
      <c r="E16" s="42" t="str">
        <f t="shared" si="1"/>
        <v/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43811</v>
      </c>
      <c r="B17" s="183">
        <f t="shared" si="2"/>
        <v>43811</v>
      </c>
      <c r="C17" s="26" t="str">
        <f t="shared" si="3"/>
        <v/>
      </c>
      <c r="D17" s="186" t="str">
        <f t="shared" si="0"/>
        <v/>
      </c>
      <c r="E17" s="42" t="str">
        <f t="shared" si="1"/>
        <v/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43812</v>
      </c>
      <c r="B18" s="183">
        <f t="shared" si="2"/>
        <v>43812</v>
      </c>
      <c r="C18" s="26" t="str">
        <f t="shared" si="3"/>
        <v/>
      </c>
      <c r="D18" s="186" t="str">
        <f t="shared" si="0"/>
        <v/>
      </c>
      <c r="E18" s="42" t="str">
        <f t="shared" si="1"/>
        <v/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43813</v>
      </c>
      <c r="B19" s="183">
        <f t="shared" si="2"/>
        <v>43813</v>
      </c>
      <c r="C19" s="26" t="str">
        <f t="shared" si="3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43814</v>
      </c>
      <c r="B20" s="183">
        <f t="shared" si="2"/>
        <v>43814</v>
      </c>
      <c r="C20" s="26" t="str">
        <f t="shared" si="3"/>
        <v/>
      </c>
      <c r="D20" s="186" t="str">
        <f t="shared" si="0"/>
        <v/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43815</v>
      </c>
      <c r="B21" s="183">
        <f t="shared" si="2"/>
        <v>43815</v>
      </c>
      <c r="C21" s="26" t="str">
        <f t="shared" si="3"/>
        <v/>
      </c>
      <c r="D21" s="186" t="str">
        <f t="shared" si="0"/>
        <v/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43816</v>
      </c>
      <c r="B22" s="183">
        <f t="shared" si="4"/>
        <v>43816</v>
      </c>
      <c r="C22" s="26" t="str">
        <f t="shared" si="3"/>
        <v/>
      </c>
      <c r="D22" s="186">
        <f t="shared" si="0"/>
        <v>51</v>
      </c>
      <c r="E22" s="42" t="str">
        <f t="shared" si="1"/>
        <v/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43817</v>
      </c>
      <c r="B23" s="183">
        <f t="shared" si="4"/>
        <v>43817</v>
      </c>
      <c r="C23" s="26" t="str">
        <f t="shared" si="3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43818</v>
      </c>
      <c r="B24" s="183">
        <f t="shared" si="4"/>
        <v>43818</v>
      </c>
      <c r="C24" s="26" t="str">
        <f t="shared" si="3"/>
        <v/>
      </c>
      <c r="D24" s="186" t="str">
        <f t="shared" si="0"/>
        <v/>
      </c>
      <c r="E24" s="42" t="str">
        <f t="shared" si="1"/>
        <v/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43819</v>
      </c>
      <c r="B25" s="183">
        <f t="shared" si="4"/>
        <v>43819</v>
      </c>
      <c r="C25" s="26" t="str">
        <f t="shared" si="3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43820</v>
      </c>
      <c r="B26" s="183">
        <f t="shared" si="4"/>
        <v>43820</v>
      </c>
      <c r="C26" s="26" t="str">
        <f t="shared" si="3"/>
        <v/>
      </c>
      <c r="D26" s="186" t="str">
        <f t="shared" si="0"/>
        <v/>
      </c>
      <c r="E26" s="42" t="str">
        <f t="shared" si="1"/>
        <v/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43821</v>
      </c>
      <c r="B27" s="183">
        <f t="shared" si="4"/>
        <v>43821</v>
      </c>
      <c r="C27" s="26" t="str">
        <f t="shared" si="3"/>
        <v/>
      </c>
      <c r="D27" s="186" t="str">
        <f t="shared" si="0"/>
        <v/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43822</v>
      </c>
      <c r="B28" s="183">
        <f t="shared" si="4"/>
        <v>43822</v>
      </c>
      <c r="C28" s="26" t="str">
        <f t="shared" si="3"/>
        <v>x</v>
      </c>
      <c r="D28" s="186" t="str">
        <f t="shared" si="0"/>
        <v/>
      </c>
      <c r="E28" s="42" t="str">
        <f t="shared" si="1"/>
        <v>Heiliger Abend</v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43823</v>
      </c>
      <c r="B29" s="183">
        <f t="shared" si="4"/>
        <v>43823</v>
      </c>
      <c r="C29" s="26" t="str">
        <f t="shared" si="3"/>
        <v>x</v>
      </c>
      <c r="D29" s="186">
        <f t="shared" si="0"/>
        <v>52</v>
      </c>
      <c r="E29" s="42" t="str">
        <f t="shared" si="1"/>
        <v>1.Weihnachtsfeiertag</v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43824</v>
      </c>
      <c r="B30" s="183">
        <f t="shared" si="4"/>
        <v>43824</v>
      </c>
      <c r="C30" s="26" t="str">
        <f t="shared" si="3"/>
        <v>x</v>
      </c>
      <c r="D30" s="186" t="str">
        <f t="shared" si="0"/>
        <v/>
      </c>
      <c r="E30" s="42" t="str">
        <f t="shared" si="1"/>
        <v>2.Weihnachtsfeiertag</v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43825</v>
      </c>
      <c r="B31" s="183">
        <f t="shared" si="4"/>
        <v>43825</v>
      </c>
      <c r="C31" s="26">
        <f t="shared" si="3"/>
        <v>1</v>
      </c>
      <c r="D31" s="186" t="str">
        <f t="shared" si="0"/>
        <v/>
      </c>
      <c r="E31" s="42" t="str">
        <f t="shared" si="1"/>
        <v>Ferien</v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43826</v>
      </c>
      <c r="B32" s="183">
        <f t="shared" si="4"/>
        <v>43826</v>
      </c>
      <c r="C32" s="26">
        <f t="shared" si="3"/>
        <v>1</v>
      </c>
      <c r="D32" s="186" t="str">
        <f t="shared" si="0"/>
        <v/>
      </c>
      <c r="E32" s="42" t="str">
        <f t="shared" si="1"/>
        <v>Ferien</v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43827</v>
      </c>
      <c r="B33" s="183">
        <f>IF(MONTH(B32+1)&gt;MONTH(B32),"",B32+1)</f>
        <v>43827</v>
      </c>
      <c r="C33" s="26">
        <f t="shared" si="3"/>
        <v>1</v>
      </c>
      <c r="D33" s="186" t="str">
        <f t="shared" si="0"/>
        <v/>
      </c>
      <c r="E33" s="42" t="str">
        <f t="shared" si="1"/>
        <v>Ferien</v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43828</v>
      </c>
      <c r="B34" s="183">
        <f>IF(B33="","",IF(MONTH(B33+1)&gt;MONTH(B33),"",B33+1))</f>
        <v>43828</v>
      </c>
      <c r="C34" s="26" t="str">
        <f t="shared" si="3"/>
        <v/>
      </c>
      <c r="D34" s="186" t="str">
        <f t="shared" si="0"/>
        <v/>
      </c>
      <c r="E34" s="42" t="str">
        <f t="shared" si="1"/>
        <v/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>
        <f>IF(A34="","",IF(MONTH(A34+1)&gt;MONTH(A34),"",A34+1))</f>
        <v>43829</v>
      </c>
      <c r="B35" s="184">
        <f>IF(B34="","",IF(MONTH(B34+1)&gt;MONTH(B34),"",B34+1))</f>
        <v>43829</v>
      </c>
      <c r="C35" s="76" t="str">
        <f t="shared" si="3"/>
        <v>x</v>
      </c>
      <c r="D35" s="187" t="str">
        <f t="shared" si="0"/>
        <v/>
      </c>
      <c r="E35" s="79" t="str">
        <f t="shared" si="1"/>
        <v>Silvester</v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i59TyRUbky16gJ4Hd6QcX/jerXnskcDetHiPa4BjgwB2Dn7KzznULeYbG92evrgRFTlJUahRZnE/uugu2d6/5g==" saltValue="g8lXYXDWjfFm2OK3ZAtJfQ==" spinCount="100000" sheet="1" objects="1" scenarios="1" formatCells="0" formatColumns="0" formatRows="0" selectLockedCells="1"/>
  <mergeCells count="11">
    <mergeCell ref="A36:O36"/>
    <mergeCell ref="A1:O1"/>
    <mergeCell ref="A2:O2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32">
    <cfRule type="expression" dxfId="8" priority="41" stopIfTrue="1">
      <formula>OR(WEEKDAY(#REF!,2)=6,WEEKDAY(#REF!,2)=7,$A117&lt;&gt;"")</formula>
    </cfRule>
  </conditionalFormatting>
  <conditionalFormatting sqref="F5:K35">
    <cfRule type="expression" dxfId="7" priority="43" stopIfTrue="1">
      <formula>IF($C5=2,TRUE,FALSE)</formula>
    </cfRule>
    <cfRule type="expression" dxfId="6" priority="44" stopIfTrue="1">
      <formula>IF(OR(WEEKDAY($A5,2)=7,UPPER($C5)="X"),TRUE,FALSE)</formula>
    </cfRule>
    <cfRule type="expression" dxfId="5" priority="45" stopIfTrue="1">
      <formula>IF(WEEKDAY($A5,2)=6,TRUE,FALSE)</formula>
    </cfRule>
    <cfRule type="expression" dxfId="4" priority="46" stopIfTrue="1">
      <formula>IF(AND(WEEKDAY($A5,2)&lt;6,$C5=1),TRUE,FALSE)</formula>
    </cfRule>
  </conditionalFormatting>
  <conditionalFormatting sqref="A5:E35">
    <cfRule type="expression" dxfId="3" priority="1" stopIfTrue="1">
      <formula>IF($C5=2,TRUE,FALSE)</formula>
    </cfRule>
    <cfRule type="expression" dxfId="2" priority="2" stopIfTrue="1">
      <formula>IF(OR(WEEKDAY($A5,2)=7,UPPER($C5)="X"),TRUE,FALSE)</formula>
    </cfRule>
    <cfRule type="expression" dxfId="1" priority="3" stopIfTrue="1">
      <formula>IF(WEEKDAY($A5,2)=6,TRUE,FALSE)</formula>
    </cfRule>
    <cfRule type="expression" dxfId="0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002">
    <tabColor indexed="22"/>
    <pageSetUpPr fitToPage="1"/>
  </sheetPr>
  <dimension ref="A1:CF97"/>
  <sheetViews>
    <sheetView showGridLines="0" showZeros="0" zoomScale="60" zoomScaleNormal="60" workbookViewId="0">
      <selection activeCell="F3" sqref="F3"/>
    </sheetView>
  </sheetViews>
  <sheetFormatPr baseColWidth="10" defaultColWidth="1.7265625" defaultRowHeight="13" x14ac:dyDescent="0.25"/>
  <cols>
    <col min="1" max="1" width="5.54296875" style="17" bestFit="1" customWidth="1"/>
    <col min="2" max="2" width="5.26953125" style="18" bestFit="1" customWidth="1"/>
    <col min="3" max="3" width="2.54296875" style="19" hidden="1" customWidth="1"/>
    <col min="4" max="4" width="3.1796875" style="55" customWidth="1"/>
    <col min="5" max="5" width="18.1796875" style="20" customWidth="1"/>
    <col min="6" max="7" width="1.6328125" style="20" customWidth="1"/>
    <col min="8" max="8" width="5.54296875" style="17" bestFit="1" customWidth="1"/>
    <col min="9" max="9" width="5.26953125" style="18" bestFit="1" customWidth="1"/>
    <col min="10" max="10" width="1.81640625" style="19" hidden="1" customWidth="1"/>
    <col min="11" max="11" width="3.1796875" style="55" customWidth="1"/>
    <col min="12" max="12" width="18.1796875" style="20" customWidth="1"/>
    <col min="13" max="14" width="1.6328125" style="20" customWidth="1"/>
    <col min="15" max="15" width="5.54296875" style="17" bestFit="1" customWidth="1"/>
    <col min="16" max="16" width="5.26953125" style="18" bestFit="1" customWidth="1"/>
    <col min="17" max="17" width="1.7265625" style="19" hidden="1" customWidth="1"/>
    <col min="18" max="18" width="3.1796875" style="55" customWidth="1"/>
    <col min="19" max="19" width="18.1796875" style="20" customWidth="1"/>
    <col min="20" max="21" width="1.6328125" style="20" customWidth="1"/>
    <col min="22" max="22" width="5.54296875" style="17" bestFit="1" customWidth="1"/>
    <col min="23" max="23" width="5.7265625" style="18" bestFit="1" customWidth="1"/>
    <col min="24" max="24" width="2.54296875" style="19" hidden="1" customWidth="1"/>
    <col min="25" max="25" width="3.1796875" style="55" customWidth="1"/>
    <col min="26" max="26" width="18.1796875" style="20" customWidth="1"/>
    <col min="27" max="28" width="1.6328125" style="20" customWidth="1"/>
    <col min="29" max="29" width="5.54296875" style="17" bestFit="1" customWidth="1"/>
    <col min="30" max="30" width="5.7265625" style="18" bestFit="1" customWidth="1"/>
    <col min="31" max="31" width="2.54296875" style="19" hidden="1" customWidth="1"/>
    <col min="32" max="32" width="3.1796875" style="55" customWidth="1"/>
    <col min="33" max="33" width="18.1796875" style="20" customWidth="1"/>
    <col min="34" max="35" width="1.6328125" style="20" customWidth="1"/>
    <col min="36" max="36" width="5.54296875" style="17" bestFit="1" customWidth="1"/>
    <col min="37" max="37" width="5.26953125" style="18" bestFit="1" customWidth="1"/>
    <col min="38" max="38" width="2.54296875" style="19" hidden="1" customWidth="1"/>
    <col min="39" max="39" width="3.1796875" style="55" customWidth="1"/>
    <col min="40" max="40" width="18.1796875" style="20" customWidth="1"/>
    <col min="41" max="42" width="1.6328125" style="20" customWidth="1"/>
    <col min="43" max="43" width="5.54296875" style="21" bestFit="1" customWidth="1"/>
    <col min="44" max="44" width="5.26953125" style="18" bestFit="1" customWidth="1"/>
    <col min="45" max="45" width="1.81640625" style="21" hidden="1" customWidth="1"/>
    <col min="46" max="46" width="3.1796875" style="21" customWidth="1"/>
    <col min="47" max="47" width="18.1796875" style="20" customWidth="1"/>
    <col min="48" max="49" width="1.6328125" style="21" customWidth="1"/>
    <col min="50" max="50" width="5.54296875" style="21" bestFit="1" customWidth="1"/>
    <col min="51" max="51" width="5.26953125" style="18" bestFit="1" customWidth="1"/>
    <col min="52" max="52" width="1.81640625" style="21" hidden="1" customWidth="1"/>
    <col min="53" max="53" width="3.1796875" style="21" customWidth="1"/>
    <col min="54" max="54" width="18.1796875" style="20" customWidth="1"/>
    <col min="55" max="56" width="1.6328125" style="21" customWidth="1"/>
    <col min="57" max="57" width="5.54296875" style="21" bestFit="1" customWidth="1"/>
    <col min="58" max="58" width="5.26953125" style="18" bestFit="1" customWidth="1"/>
    <col min="59" max="59" width="1.81640625" style="21" hidden="1" customWidth="1"/>
    <col min="60" max="60" width="3.1796875" style="21" customWidth="1"/>
    <col min="61" max="61" width="18.1796875" style="20" customWidth="1"/>
    <col min="62" max="63" width="1.6328125" style="21" customWidth="1"/>
    <col min="64" max="64" width="5.54296875" style="21" bestFit="1" customWidth="1"/>
    <col min="65" max="65" width="5.26953125" style="18" bestFit="1" customWidth="1"/>
    <col min="66" max="66" width="2.54296875" style="21" hidden="1" customWidth="1"/>
    <col min="67" max="67" width="3.1796875" style="21" customWidth="1"/>
    <col min="68" max="68" width="18.1796875" style="20" customWidth="1"/>
    <col min="69" max="70" width="1.6328125" style="21" customWidth="1"/>
    <col min="71" max="71" width="5.54296875" style="21" bestFit="1" customWidth="1"/>
    <col min="72" max="72" width="5.26953125" style="18" bestFit="1" customWidth="1"/>
    <col min="73" max="73" width="2.54296875" style="21" hidden="1" customWidth="1"/>
    <col min="74" max="74" width="3.1796875" style="21" customWidth="1"/>
    <col min="75" max="75" width="18.1796875" style="20" customWidth="1"/>
    <col min="76" max="77" width="1.6328125" style="21" customWidth="1"/>
    <col min="78" max="78" width="5.54296875" style="21" bestFit="1" customWidth="1"/>
    <col min="79" max="79" width="5.7265625" style="18" bestFit="1" customWidth="1"/>
    <col min="80" max="80" width="2.54296875" style="21" hidden="1" customWidth="1"/>
    <col min="81" max="81" width="3.1796875" style="21" customWidth="1"/>
    <col min="82" max="82" width="18.1796875" style="20" customWidth="1"/>
    <col min="83" max="84" width="1.6328125" style="21" customWidth="1"/>
    <col min="85" max="16384" width="1.7265625" style="21"/>
  </cols>
  <sheetData>
    <row r="1" spans="1:84" s="103" customFormat="1" ht="200" customHeight="1" x14ac:dyDescent="0.25">
      <c r="A1" s="202">
        <f>Jahr</f>
        <v>2023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5"/>
    </row>
    <row r="2" spans="1:84" s="27" customFormat="1" ht="50.15" customHeight="1" x14ac:dyDescent="0.25">
      <c r="A2" s="200">
        <f>DATEVALUE("1.1."&amp;A1)</f>
        <v>43465</v>
      </c>
      <c r="B2" s="199"/>
      <c r="C2" s="199"/>
      <c r="D2" s="199"/>
      <c r="E2" s="199"/>
      <c r="F2" s="199"/>
      <c r="G2" s="199"/>
      <c r="H2" s="199">
        <f>DATEVALUE("1.2."&amp;A1)</f>
        <v>43496</v>
      </c>
      <c r="I2" s="199"/>
      <c r="J2" s="199"/>
      <c r="K2" s="199"/>
      <c r="L2" s="199"/>
      <c r="M2" s="199"/>
      <c r="N2" s="199"/>
      <c r="O2" s="199">
        <f>DATEVALUE("1.3."&amp;A1)</f>
        <v>43524</v>
      </c>
      <c r="P2" s="199"/>
      <c r="Q2" s="199"/>
      <c r="R2" s="199"/>
      <c r="S2" s="199"/>
      <c r="T2" s="199"/>
      <c r="U2" s="199"/>
      <c r="V2" s="199">
        <f>DATEVALUE("1.4."&amp;A1)</f>
        <v>43555</v>
      </c>
      <c r="W2" s="199"/>
      <c r="X2" s="199"/>
      <c r="Y2" s="199"/>
      <c r="Z2" s="199"/>
      <c r="AA2" s="199"/>
      <c r="AB2" s="199"/>
      <c r="AC2" s="199">
        <f>DATEVALUE("1.5."&amp;A1)</f>
        <v>43585</v>
      </c>
      <c r="AD2" s="199"/>
      <c r="AE2" s="199"/>
      <c r="AF2" s="199"/>
      <c r="AG2" s="199"/>
      <c r="AH2" s="199"/>
      <c r="AI2" s="199"/>
      <c r="AJ2" s="199">
        <f>DATEVALUE("1.6."&amp;A1)</f>
        <v>43616</v>
      </c>
      <c r="AK2" s="199"/>
      <c r="AL2" s="199"/>
      <c r="AM2" s="199"/>
      <c r="AN2" s="199"/>
      <c r="AO2" s="199"/>
      <c r="AP2" s="199"/>
      <c r="AQ2" s="199">
        <f>DATEVALUE("1.7."&amp;A1)</f>
        <v>43646</v>
      </c>
      <c r="AR2" s="199"/>
      <c r="AS2" s="199"/>
      <c r="AT2" s="199"/>
      <c r="AU2" s="199"/>
      <c r="AV2" s="199"/>
      <c r="AW2" s="199"/>
      <c r="AX2" s="199">
        <f>DATEVALUE("1.8."&amp;A1)</f>
        <v>43677</v>
      </c>
      <c r="AY2" s="199"/>
      <c r="AZ2" s="199"/>
      <c r="BA2" s="199"/>
      <c r="BB2" s="199"/>
      <c r="BC2" s="199"/>
      <c r="BD2" s="199"/>
      <c r="BE2" s="199">
        <f>DATEVALUE("1.9."&amp;A1)</f>
        <v>43708</v>
      </c>
      <c r="BF2" s="199"/>
      <c r="BG2" s="199"/>
      <c r="BH2" s="199"/>
      <c r="BI2" s="199"/>
      <c r="BJ2" s="199"/>
      <c r="BK2" s="199"/>
      <c r="BL2" s="199">
        <f>DATEVALUE("1.10."&amp;A1)</f>
        <v>43738</v>
      </c>
      <c r="BM2" s="199"/>
      <c r="BN2" s="199"/>
      <c r="BO2" s="199"/>
      <c r="BP2" s="199"/>
      <c r="BQ2" s="199"/>
      <c r="BR2" s="199"/>
      <c r="BS2" s="199">
        <f>DATEVALUE("1.11."&amp;A1)</f>
        <v>43769</v>
      </c>
      <c r="BT2" s="199"/>
      <c r="BU2" s="199"/>
      <c r="BV2" s="199"/>
      <c r="BW2" s="199"/>
      <c r="BX2" s="199"/>
      <c r="BY2" s="199"/>
      <c r="BZ2" s="199">
        <f>DATEVALUE("1.12."&amp;A1)</f>
        <v>43799</v>
      </c>
      <c r="CA2" s="199"/>
      <c r="CB2" s="199"/>
      <c r="CC2" s="199"/>
      <c r="CD2" s="199"/>
      <c r="CE2" s="199"/>
      <c r="CF2" s="201"/>
    </row>
    <row r="3" spans="1:84" s="25" customFormat="1" ht="42" customHeight="1" x14ac:dyDescent="0.25">
      <c r="A3" s="104">
        <f>A2</f>
        <v>43465</v>
      </c>
      <c r="B3" s="105">
        <f>A2</f>
        <v>43465</v>
      </c>
      <c r="C3" s="106" t="str">
        <f t="shared" ref="C3:C33" si="0">IF(ISERROR(VLOOKUP(B3,Feiertage,2,FALSE)),"",(VLOOKUP(B3,Feiertage,3,FALSE)))</f>
        <v>x</v>
      </c>
      <c r="D3" s="107" t="str">
        <f t="shared" ref="D3:D33" si="1">IF(A3="","",IF(WEEKDAY(A3,1)=2,WEEKNUM(A3,1),""))</f>
        <v/>
      </c>
      <c r="E3" s="108" t="str">
        <f t="shared" ref="E3:E33" si="2">IF(ISERROR(VLOOKUP(B3,Feiertage,2,FALSE)),"",(VLOOKUP(B3,Feiertage,2,FALSE)))</f>
        <v>Neujahr</v>
      </c>
      <c r="F3" s="109"/>
      <c r="G3" s="110"/>
      <c r="H3" s="111">
        <f>H2</f>
        <v>43496</v>
      </c>
      <c r="I3" s="105">
        <f>H2</f>
        <v>43496</v>
      </c>
      <c r="J3" s="106" t="str">
        <f t="shared" ref="J3:J33" si="3">IF(ISERROR(VLOOKUP(I3,Feiertage,2,FALSE)),"",(VLOOKUP(I3,Feiertage,3,FALSE)))</f>
        <v/>
      </c>
      <c r="K3" s="107" t="str">
        <f t="shared" ref="K3:K33" si="4">IF(H3="","",IF(WEEKDAY(H3,1)=2,WEEKNUM(H3,1),""))</f>
        <v/>
      </c>
      <c r="L3" s="108" t="str">
        <f t="shared" ref="L3:L33" si="5">IF(ISERROR(VLOOKUP(I3,Feiertage,2,FALSE)),"",(VLOOKUP(I3,Feiertage,2,FALSE)))</f>
        <v/>
      </c>
      <c r="M3" s="109"/>
      <c r="N3" s="110"/>
      <c r="O3" s="111">
        <f>O2</f>
        <v>43524</v>
      </c>
      <c r="P3" s="105">
        <f>O2</f>
        <v>43524</v>
      </c>
      <c r="Q3" s="106" t="str">
        <f t="shared" ref="Q3:Q33" si="6">IF(ISERROR(VLOOKUP(P3,Feiertage,2,FALSE)),"",(VLOOKUP(P3,Feiertage,3,FALSE)))</f>
        <v/>
      </c>
      <c r="R3" s="107" t="str">
        <f t="shared" ref="R3:R33" si="7">IF(O3="","",IF(WEEKDAY(O3,1)=2,WEEKNUM(O3,1),""))</f>
        <v/>
      </c>
      <c r="S3" s="108" t="str">
        <f t="shared" ref="S3:S33" si="8">IF(ISERROR(VLOOKUP(P3,Feiertage,2,FALSE)),"",(VLOOKUP(P3,Feiertage,2,FALSE)))</f>
        <v/>
      </c>
      <c r="T3" s="109"/>
      <c r="U3" s="109"/>
      <c r="V3" s="111">
        <f>V2</f>
        <v>43555</v>
      </c>
      <c r="W3" s="105">
        <f>V2</f>
        <v>43555</v>
      </c>
      <c r="X3" s="106" t="str">
        <f t="shared" ref="X3:X33" si="9">IF(ISERROR(VLOOKUP(W3,Feiertage,2,FALSE)),"",(VLOOKUP(W3,Feiertage,3,FALSE)))</f>
        <v/>
      </c>
      <c r="Y3" s="107" t="str">
        <f t="shared" ref="Y3:Y33" si="10">IF(V3="","",IF(WEEKDAY(V3,1)=2,WEEKNUM(V3,1),""))</f>
        <v/>
      </c>
      <c r="Z3" s="108" t="str">
        <f t="shared" ref="Z3:Z33" si="11">IF(ISERROR(VLOOKUP(W3,Feiertage,2,FALSE)),"",(VLOOKUP(W3,Feiertage,2,FALSE)))</f>
        <v/>
      </c>
      <c r="AA3" s="109"/>
      <c r="AB3" s="109"/>
      <c r="AC3" s="111">
        <f>AC2</f>
        <v>43585</v>
      </c>
      <c r="AD3" s="105">
        <f>AC2</f>
        <v>43585</v>
      </c>
      <c r="AE3" s="106" t="str">
        <f t="shared" ref="AE3:AE33" si="12">IF(ISERROR(VLOOKUP(AD3,Feiertage,2,FALSE)),"",(VLOOKUP(AD3,Feiertage,3,FALSE)))</f>
        <v>x</v>
      </c>
      <c r="AF3" s="107">
        <f t="shared" ref="AF3:AF33" si="13">IF(AC3="","",IF(WEEKDAY(AC3,1)=2,WEEKNUM(AC3,1),""))</f>
        <v>18</v>
      </c>
      <c r="AG3" s="108" t="str">
        <f t="shared" ref="AG3:AG33" si="14">IF(ISERROR(VLOOKUP(AD3,Feiertage,2,FALSE)),"",(VLOOKUP(AD3,Feiertage,2,FALSE)))</f>
        <v>Maifeiertag</v>
      </c>
      <c r="AH3" s="109"/>
      <c r="AI3" s="109"/>
      <c r="AJ3" s="111">
        <f>AJ2</f>
        <v>43616</v>
      </c>
      <c r="AK3" s="105">
        <f>AJ2</f>
        <v>43616</v>
      </c>
      <c r="AL3" s="106">
        <f t="shared" ref="AL3:AL33" si="15">IF(ISERROR(VLOOKUP(AK3,Feiertage,2,FALSE)),"",(VLOOKUP(AK3,Feiertage,3,FALSE)))</f>
        <v>1</v>
      </c>
      <c r="AM3" s="107" t="str">
        <f t="shared" ref="AM3:AM33" si="16">IF(AJ3="","",IF(WEEKDAY(AJ3,1)=2,WEEKNUM(AJ3,1),""))</f>
        <v/>
      </c>
      <c r="AN3" s="108" t="str">
        <f t="shared" ref="AN3:AN33" si="17">IF(ISERROR(VLOOKUP(AK3,Feiertage,2,FALSE)),"",(VLOOKUP(AK3,Feiertage,2,FALSE)))</f>
        <v>Ferien</v>
      </c>
      <c r="AO3" s="109"/>
      <c r="AP3" s="109"/>
      <c r="AQ3" s="111">
        <f>AQ2</f>
        <v>43646</v>
      </c>
      <c r="AR3" s="105">
        <f>AQ2</f>
        <v>43646</v>
      </c>
      <c r="AS3" s="106" t="str">
        <f t="shared" ref="AS3:AS33" si="18">IF(ISERROR(VLOOKUP(AR3,Feiertage,2,FALSE)),"",(VLOOKUP(AR3,Feiertage,3,FALSE)))</f>
        <v/>
      </c>
      <c r="AT3" s="107" t="str">
        <f t="shared" ref="AT3:AT33" si="19">IF(AQ3="","",IF(WEEKDAY(AQ3,1)=2,WEEKNUM(AQ3,1),""))</f>
        <v/>
      </c>
      <c r="AU3" s="108" t="str">
        <f t="shared" ref="AU3:AU33" si="20">IF(ISERROR(VLOOKUP(AR3,Feiertage,2,FALSE)),"",(VLOOKUP(AR3,Feiertage,2,FALSE)))</f>
        <v/>
      </c>
      <c r="AV3" s="109"/>
      <c r="AW3" s="109"/>
      <c r="AX3" s="111">
        <f>AX2</f>
        <v>43677</v>
      </c>
      <c r="AY3" s="105">
        <f>AX2</f>
        <v>43677</v>
      </c>
      <c r="AZ3" s="106">
        <f t="shared" ref="AZ3:AZ33" si="21">IF(ISERROR(VLOOKUP(AY3,Feiertage,2,FALSE)),"",(VLOOKUP(AY3,Feiertage,3,FALSE)))</f>
        <v>1</v>
      </c>
      <c r="BA3" s="107" t="str">
        <f t="shared" ref="BA3:BA33" si="22">IF(AX3="","",IF(WEEKDAY(AX3,1)=2,WEEKNUM(AX3,1),""))</f>
        <v/>
      </c>
      <c r="BB3" s="108" t="str">
        <f t="shared" ref="BB3:BB33" si="23">IF(ISERROR(VLOOKUP(AY3,Feiertage,2,FALSE)),"",(VLOOKUP(AY3,Feiertage,2,FALSE)))</f>
        <v>Ferien</v>
      </c>
      <c r="BC3" s="109"/>
      <c r="BD3" s="109"/>
      <c r="BE3" s="111">
        <f>BE2</f>
        <v>43708</v>
      </c>
      <c r="BF3" s="105">
        <f>BE2</f>
        <v>43708</v>
      </c>
      <c r="BG3" s="106">
        <f t="shared" ref="BG3:BG33" si="24">IF(ISERROR(VLOOKUP(BF3,Feiertage,2,FALSE)),"",(VLOOKUP(BF3,Feiertage,3,FALSE)))</f>
        <v>1</v>
      </c>
      <c r="BH3" s="107" t="str">
        <f t="shared" ref="BH3:BH33" si="25">IF(BE3="","",IF(WEEKDAY(BE3,1)=2,WEEKNUM(BE3,1),""))</f>
        <v/>
      </c>
      <c r="BI3" s="108" t="str">
        <f t="shared" ref="BI3:BI33" si="26">IF(ISERROR(VLOOKUP(BF3,Feiertage,2,FALSE)),"",(VLOOKUP(BF3,Feiertage,2,FALSE)))</f>
        <v>Ferien</v>
      </c>
      <c r="BJ3" s="109"/>
      <c r="BK3" s="110"/>
      <c r="BL3" s="111">
        <f>BL2</f>
        <v>43738</v>
      </c>
      <c r="BM3" s="105">
        <f>BL2</f>
        <v>43738</v>
      </c>
      <c r="BN3" s="106" t="str">
        <f t="shared" ref="BN3:BN33" si="27">IF(ISERROR(VLOOKUP(BM3,Feiertage,2,FALSE)),"",(VLOOKUP(BM3,Feiertage,3,FALSE)))</f>
        <v/>
      </c>
      <c r="BO3" s="107" t="str">
        <f t="shared" ref="BO3:BO33" si="28">IF(BL3="","",IF(WEEKDAY(BL3,1)=2,WEEKNUM(BL3,1),""))</f>
        <v/>
      </c>
      <c r="BP3" s="108" t="str">
        <f t="shared" ref="BP3:BP33" si="29">IF(ISERROR(VLOOKUP(BM3,Feiertage,2,FALSE)),"",(VLOOKUP(BM3,Feiertage,2,FALSE)))</f>
        <v/>
      </c>
      <c r="BQ3" s="109"/>
      <c r="BR3" s="109"/>
      <c r="BS3" s="111">
        <f>BS2</f>
        <v>43769</v>
      </c>
      <c r="BT3" s="105">
        <f>BS2</f>
        <v>43769</v>
      </c>
      <c r="BU3" s="106" t="str">
        <f t="shared" ref="BU3:BU33" si="30">IF(ISERROR(VLOOKUP(BT3,Feiertage,2,FALSE)),"",(VLOOKUP(BT3,Feiertage,3,FALSE)))</f>
        <v>x</v>
      </c>
      <c r="BV3" s="107" t="str">
        <f t="shared" ref="BV3:BV33" si="31">IF(BS3="","",IF(WEEKDAY(BS3,1)=2,WEEKNUM(BS3,1),""))</f>
        <v/>
      </c>
      <c r="BW3" s="108" t="str">
        <f t="shared" ref="BW3:BW33" si="32">IF(ISERROR(VLOOKUP(BT3,Feiertage,2,FALSE)),"",(VLOOKUP(BT3,Feiertage,2,FALSE)))</f>
        <v>Allerheiligen</v>
      </c>
      <c r="BX3" s="109"/>
      <c r="BY3" s="110"/>
      <c r="BZ3" s="111">
        <f>BZ2</f>
        <v>43799</v>
      </c>
      <c r="CA3" s="105">
        <f>BZ2</f>
        <v>43799</v>
      </c>
      <c r="CB3" s="106" t="str">
        <f t="shared" ref="CB3:CB33" si="33">IF(ISERROR(VLOOKUP(CA3,Feiertage,2,FALSE)),"",(VLOOKUP(CA3,Feiertage,3,FALSE)))</f>
        <v/>
      </c>
      <c r="CC3" s="107" t="str">
        <f t="shared" ref="CC3:CC33" si="34">IF(BZ3="","",IF(WEEKDAY(BZ3,1)=2,WEEKNUM(BZ3,1),""))</f>
        <v/>
      </c>
      <c r="CD3" s="108" t="str">
        <f t="shared" ref="CD3:CD33" si="35">IF(ISERROR(VLOOKUP(CA3,Feiertage,2,FALSE)),"",(VLOOKUP(CA3,Feiertage,2,FALSE)))</f>
        <v/>
      </c>
      <c r="CE3" s="109"/>
      <c r="CF3" s="112"/>
    </row>
    <row r="4" spans="1:84" s="25" customFormat="1" ht="42" customHeight="1" x14ac:dyDescent="0.25">
      <c r="A4" s="113">
        <f t="shared" ref="A4:A30" si="36">A3+1</f>
        <v>43466</v>
      </c>
      <c r="B4" s="100">
        <f t="shared" ref="B4:B30" si="37">B3+1</f>
        <v>43466</v>
      </c>
      <c r="C4" s="101">
        <f t="shared" si="0"/>
        <v>1</v>
      </c>
      <c r="D4" s="102">
        <f t="shared" si="1"/>
        <v>1</v>
      </c>
      <c r="E4" s="99" t="str">
        <f t="shared" si="2"/>
        <v>Ferien</v>
      </c>
      <c r="F4" s="96"/>
      <c r="G4" s="96"/>
      <c r="H4" s="98">
        <f t="shared" ref="H4:I30" si="38">H3+1</f>
        <v>43497</v>
      </c>
      <c r="I4" s="100">
        <f t="shared" si="38"/>
        <v>43497</v>
      </c>
      <c r="J4" s="101" t="str">
        <f t="shared" si="3"/>
        <v/>
      </c>
      <c r="K4" s="102" t="str">
        <f t="shared" si="4"/>
        <v/>
      </c>
      <c r="L4" s="99" t="str">
        <f t="shared" si="5"/>
        <v/>
      </c>
      <c r="M4" s="96"/>
      <c r="N4" s="97"/>
      <c r="O4" s="98">
        <f t="shared" ref="O4:P30" si="39">O3+1</f>
        <v>43525</v>
      </c>
      <c r="P4" s="100">
        <f t="shared" si="39"/>
        <v>43525</v>
      </c>
      <c r="Q4" s="101" t="str">
        <f t="shared" si="6"/>
        <v/>
      </c>
      <c r="R4" s="102" t="str">
        <f t="shared" si="7"/>
        <v/>
      </c>
      <c r="S4" s="99" t="str">
        <f t="shared" si="8"/>
        <v/>
      </c>
      <c r="T4" s="96"/>
      <c r="U4" s="96"/>
      <c r="V4" s="98">
        <f t="shared" ref="V4:W30" si="40">V3+1</f>
        <v>43556</v>
      </c>
      <c r="W4" s="100">
        <f t="shared" si="40"/>
        <v>43556</v>
      </c>
      <c r="X4" s="101" t="str">
        <f t="shared" si="9"/>
        <v/>
      </c>
      <c r="Y4" s="102" t="str">
        <f t="shared" si="10"/>
        <v/>
      </c>
      <c r="Z4" s="99" t="str">
        <f t="shared" si="11"/>
        <v/>
      </c>
      <c r="AA4" s="96"/>
      <c r="AB4" s="96"/>
      <c r="AC4" s="98">
        <f t="shared" ref="AC4:AD30" si="41">AC3+1</f>
        <v>43586</v>
      </c>
      <c r="AD4" s="100">
        <f t="shared" si="41"/>
        <v>43586</v>
      </c>
      <c r="AE4" s="101" t="str">
        <f t="shared" si="12"/>
        <v/>
      </c>
      <c r="AF4" s="102" t="str">
        <f t="shared" si="13"/>
        <v/>
      </c>
      <c r="AG4" s="99" t="str">
        <f t="shared" si="14"/>
        <v/>
      </c>
      <c r="AH4" s="96"/>
      <c r="AI4" s="96"/>
      <c r="AJ4" s="98">
        <f t="shared" ref="AJ4:AK30" si="42">AJ3+1</f>
        <v>43617</v>
      </c>
      <c r="AK4" s="100">
        <f t="shared" si="42"/>
        <v>43617</v>
      </c>
      <c r="AL4" s="101">
        <f t="shared" si="15"/>
        <v>1</v>
      </c>
      <c r="AM4" s="102" t="str">
        <f t="shared" si="16"/>
        <v/>
      </c>
      <c r="AN4" s="99" t="str">
        <f t="shared" si="17"/>
        <v>Ferien</v>
      </c>
      <c r="AO4" s="96"/>
      <c r="AP4" s="96"/>
      <c r="AQ4" s="98">
        <f t="shared" ref="AQ4:AR30" si="43">AQ3+1</f>
        <v>43647</v>
      </c>
      <c r="AR4" s="100">
        <f t="shared" si="43"/>
        <v>43647</v>
      </c>
      <c r="AS4" s="101" t="str">
        <f t="shared" si="18"/>
        <v/>
      </c>
      <c r="AT4" s="102" t="str">
        <f t="shared" si="19"/>
        <v/>
      </c>
      <c r="AU4" s="99" t="str">
        <f t="shared" si="20"/>
        <v/>
      </c>
      <c r="AV4" s="96"/>
      <c r="AW4" s="96"/>
      <c r="AX4" s="98">
        <f t="shared" ref="AX4:AX30" si="44">AX3+1</f>
        <v>43678</v>
      </c>
      <c r="AY4" s="100">
        <f t="shared" ref="AY4:AY30" si="45">AY3+1</f>
        <v>43678</v>
      </c>
      <c r="AZ4" s="101">
        <f t="shared" si="21"/>
        <v>1</v>
      </c>
      <c r="BA4" s="102" t="str">
        <f t="shared" si="22"/>
        <v/>
      </c>
      <c r="BB4" s="99" t="str">
        <f t="shared" si="23"/>
        <v>Ferien</v>
      </c>
      <c r="BC4" s="96"/>
      <c r="BD4" s="96"/>
      <c r="BE4" s="98">
        <f t="shared" ref="BE4:BE30" si="46">BE3+1</f>
        <v>43709</v>
      </c>
      <c r="BF4" s="100">
        <f t="shared" ref="BF4:BF30" si="47">BF3+1</f>
        <v>43709</v>
      </c>
      <c r="BG4" s="101">
        <f t="shared" si="24"/>
        <v>1</v>
      </c>
      <c r="BH4" s="102" t="str">
        <f t="shared" si="25"/>
        <v/>
      </c>
      <c r="BI4" s="99" t="str">
        <f t="shared" si="26"/>
        <v>Ferien</v>
      </c>
      <c r="BJ4" s="96"/>
      <c r="BK4" s="97"/>
      <c r="BL4" s="98">
        <f t="shared" ref="BL4:BL30" si="48">BL3+1</f>
        <v>43739</v>
      </c>
      <c r="BM4" s="100">
        <f t="shared" ref="BM4:BM30" si="49">BM3+1</f>
        <v>43739</v>
      </c>
      <c r="BN4" s="101" t="str">
        <f t="shared" si="27"/>
        <v/>
      </c>
      <c r="BO4" s="102">
        <f t="shared" si="28"/>
        <v>40</v>
      </c>
      <c r="BP4" s="99" t="str">
        <f t="shared" si="29"/>
        <v/>
      </c>
      <c r="BQ4" s="96"/>
      <c r="BR4" s="96"/>
      <c r="BS4" s="98">
        <f t="shared" ref="BS4:BS30" si="50">BS3+1</f>
        <v>43770</v>
      </c>
      <c r="BT4" s="100">
        <f t="shared" ref="BT4:BT30" si="51">BT3+1</f>
        <v>43770</v>
      </c>
      <c r="BU4" s="101">
        <f t="shared" si="30"/>
        <v>1</v>
      </c>
      <c r="BV4" s="102" t="str">
        <f t="shared" si="31"/>
        <v/>
      </c>
      <c r="BW4" s="99" t="str">
        <f t="shared" si="32"/>
        <v>Ferien</v>
      </c>
      <c r="BX4" s="96"/>
      <c r="BY4" s="97"/>
      <c r="BZ4" s="98">
        <f t="shared" ref="BZ4:BZ30" si="52">BZ3+1</f>
        <v>43800</v>
      </c>
      <c r="CA4" s="100">
        <f t="shared" ref="CA4:CA30" si="53">CA3+1</f>
        <v>43800</v>
      </c>
      <c r="CB4" s="101" t="str">
        <f t="shared" si="33"/>
        <v/>
      </c>
      <c r="CC4" s="102" t="str">
        <f t="shared" si="34"/>
        <v/>
      </c>
      <c r="CD4" s="99" t="str">
        <f t="shared" si="35"/>
        <v/>
      </c>
      <c r="CE4" s="96"/>
      <c r="CF4" s="114"/>
    </row>
    <row r="5" spans="1:84" s="25" customFormat="1" ht="42" customHeight="1" x14ac:dyDescent="0.25">
      <c r="A5" s="113">
        <f t="shared" si="36"/>
        <v>43467</v>
      </c>
      <c r="B5" s="100">
        <f t="shared" si="37"/>
        <v>43467</v>
      </c>
      <c r="C5" s="101">
        <f t="shared" si="0"/>
        <v>1</v>
      </c>
      <c r="D5" s="102" t="str">
        <f t="shared" si="1"/>
        <v/>
      </c>
      <c r="E5" s="99" t="str">
        <f t="shared" si="2"/>
        <v>Ferien</v>
      </c>
      <c r="F5" s="96"/>
      <c r="G5" s="96"/>
      <c r="H5" s="98">
        <f t="shared" si="38"/>
        <v>43498</v>
      </c>
      <c r="I5" s="100">
        <f t="shared" si="38"/>
        <v>43498</v>
      </c>
      <c r="J5" s="101" t="str">
        <f t="shared" si="3"/>
        <v/>
      </c>
      <c r="K5" s="102" t="str">
        <f t="shared" si="4"/>
        <v/>
      </c>
      <c r="L5" s="99" t="str">
        <f t="shared" si="5"/>
        <v/>
      </c>
      <c r="M5" s="96"/>
      <c r="N5" s="97"/>
      <c r="O5" s="98">
        <f t="shared" si="39"/>
        <v>43526</v>
      </c>
      <c r="P5" s="100">
        <f t="shared" si="39"/>
        <v>43526</v>
      </c>
      <c r="Q5" s="101" t="str">
        <f t="shared" si="6"/>
        <v/>
      </c>
      <c r="R5" s="102" t="str">
        <f t="shared" si="7"/>
        <v/>
      </c>
      <c r="S5" s="99" t="str">
        <f t="shared" si="8"/>
        <v/>
      </c>
      <c r="T5" s="96"/>
      <c r="U5" s="96"/>
      <c r="V5" s="98">
        <f t="shared" si="40"/>
        <v>43557</v>
      </c>
      <c r="W5" s="100">
        <f t="shared" si="40"/>
        <v>43557</v>
      </c>
      <c r="X5" s="101" t="str">
        <f t="shared" si="9"/>
        <v/>
      </c>
      <c r="Y5" s="102">
        <f t="shared" si="10"/>
        <v>14</v>
      </c>
      <c r="Z5" s="99" t="str">
        <f t="shared" si="11"/>
        <v/>
      </c>
      <c r="AA5" s="96"/>
      <c r="AB5" s="96"/>
      <c r="AC5" s="98">
        <f t="shared" si="41"/>
        <v>43587</v>
      </c>
      <c r="AD5" s="100">
        <f t="shared" si="41"/>
        <v>43587</v>
      </c>
      <c r="AE5" s="101" t="str">
        <f t="shared" si="12"/>
        <v/>
      </c>
      <c r="AF5" s="102" t="str">
        <f t="shared" si="13"/>
        <v/>
      </c>
      <c r="AG5" s="99" t="str">
        <f t="shared" si="14"/>
        <v/>
      </c>
      <c r="AH5" s="96"/>
      <c r="AI5" s="96"/>
      <c r="AJ5" s="98">
        <f t="shared" si="42"/>
        <v>43618</v>
      </c>
      <c r="AK5" s="100">
        <f t="shared" si="42"/>
        <v>43618</v>
      </c>
      <c r="AL5" s="101" t="str">
        <f t="shared" si="15"/>
        <v/>
      </c>
      <c r="AM5" s="102" t="str">
        <f t="shared" si="16"/>
        <v/>
      </c>
      <c r="AN5" s="99" t="str">
        <f t="shared" si="17"/>
        <v/>
      </c>
      <c r="AO5" s="96"/>
      <c r="AP5" s="96"/>
      <c r="AQ5" s="98">
        <f t="shared" si="43"/>
        <v>43648</v>
      </c>
      <c r="AR5" s="100">
        <f t="shared" si="43"/>
        <v>43648</v>
      </c>
      <c r="AS5" s="101" t="str">
        <f t="shared" si="18"/>
        <v/>
      </c>
      <c r="AT5" s="102">
        <f t="shared" si="19"/>
        <v>27</v>
      </c>
      <c r="AU5" s="99" t="str">
        <f t="shared" si="20"/>
        <v/>
      </c>
      <c r="AV5" s="96"/>
      <c r="AW5" s="96"/>
      <c r="AX5" s="98">
        <f t="shared" si="44"/>
        <v>43679</v>
      </c>
      <c r="AY5" s="100">
        <f t="shared" si="45"/>
        <v>43679</v>
      </c>
      <c r="AZ5" s="101">
        <f t="shared" si="21"/>
        <v>1</v>
      </c>
      <c r="BA5" s="102" t="str">
        <f t="shared" si="22"/>
        <v/>
      </c>
      <c r="BB5" s="99" t="str">
        <f t="shared" si="23"/>
        <v>Ferien</v>
      </c>
      <c r="BC5" s="96"/>
      <c r="BD5" s="96"/>
      <c r="BE5" s="98">
        <f t="shared" si="46"/>
        <v>43710</v>
      </c>
      <c r="BF5" s="100">
        <f t="shared" si="47"/>
        <v>43710</v>
      </c>
      <c r="BG5" s="101">
        <f t="shared" si="24"/>
        <v>1</v>
      </c>
      <c r="BH5" s="102" t="str">
        <f t="shared" si="25"/>
        <v/>
      </c>
      <c r="BI5" s="99" t="str">
        <f t="shared" si="26"/>
        <v>Ferien</v>
      </c>
      <c r="BJ5" s="96"/>
      <c r="BK5" s="97"/>
      <c r="BL5" s="98">
        <f t="shared" si="48"/>
        <v>43740</v>
      </c>
      <c r="BM5" s="100">
        <f t="shared" si="49"/>
        <v>43740</v>
      </c>
      <c r="BN5" s="101" t="str">
        <f t="shared" si="27"/>
        <v>x</v>
      </c>
      <c r="BO5" s="102" t="str">
        <f t="shared" si="28"/>
        <v/>
      </c>
      <c r="BP5" s="99" t="str">
        <f t="shared" si="29"/>
        <v>Tag der dt. Einheit</v>
      </c>
      <c r="BQ5" s="96"/>
      <c r="BR5" s="96"/>
      <c r="BS5" s="98">
        <f t="shared" si="50"/>
        <v>43771</v>
      </c>
      <c r="BT5" s="100">
        <f t="shared" si="51"/>
        <v>43771</v>
      </c>
      <c r="BU5" s="101">
        <f t="shared" si="30"/>
        <v>1</v>
      </c>
      <c r="BV5" s="102" t="str">
        <f t="shared" si="31"/>
        <v/>
      </c>
      <c r="BW5" s="99" t="str">
        <f t="shared" si="32"/>
        <v>Ferien</v>
      </c>
      <c r="BX5" s="96"/>
      <c r="BY5" s="97"/>
      <c r="BZ5" s="98">
        <f t="shared" si="52"/>
        <v>43801</v>
      </c>
      <c r="CA5" s="100">
        <f t="shared" si="53"/>
        <v>43801</v>
      </c>
      <c r="CB5" s="101" t="str">
        <f t="shared" si="33"/>
        <v/>
      </c>
      <c r="CC5" s="102" t="str">
        <f t="shared" si="34"/>
        <v/>
      </c>
      <c r="CD5" s="99" t="str">
        <f t="shared" si="35"/>
        <v/>
      </c>
      <c r="CE5" s="96"/>
      <c r="CF5" s="115"/>
    </row>
    <row r="6" spans="1:84" s="25" customFormat="1" ht="42" customHeight="1" x14ac:dyDescent="0.25">
      <c r="A6" s="113">
        <f t="shared" si="36"/>
        <v>43468</v>
      </c>
      <c r="B6" s="100">
        <f t="shared" si="37"/>
        <v>43468</v>
      </c>
      <c r="C6" s="101">
        <f t="shared" si="0"/>
        <v>1</v>
      </c>
      <c r="D6" s="102" t="str">
        <f t="shared" si="1"/>
        <v/>
      </c>
      <c r="E6" s="99" t="str">
        <f t="shared" si="2"/>
        <v>Ferien</v>
      </c>
      <c r="F6" s="96"/>
      <c r="G6" s="96"/>
      <c r="H6" s="98">
        <f t="shared" si="38"/>
        <v>43499</v>
      </c>
      <c r="I6" s="100">
        <f t="shared" si="38"/>
        <v>43499</v>
      </c>
      <c r="J6" s="101" t="str">
        <f t="shared" si="3"/>
        <v/>
      </c>
      <c r="K6" s="102" t="str">
        <f t="shared" si="4"/>
        <v/>
      </c>
      <c r="L6" s="99" t="str">
        <f t="shared" si="5"/>
        <v/>
      </c>
      <c r="M6" s="96"/>
      <c r="N6" s="97"/>
      <c r="O6" s="98">
        <f t="shared" si="39"/>
        <v>43527</v>
      </c>
      <c r="P6" s="100">
        <f t="shared" si="39"/>
        <v>43527</v>
      </c>
      <c r="Q6" s="101" t="str">
        <f t="shared" si="6"/>
        <v/>
      </c>
      <c r="R6" s="102" t="str">
        <f t="shared" si="7"/>
        <v/>
      </c>
      <c r="S6" s="99" t="str">
        <f t="shared" si="8"/>
        <v/>
      </c>
      <c r="T6" s="96"/>
      <c r="U6" s="96"/>
      <c r="V6" s="98">
        <f t="shared" si="40"/>
        <v>43558</v>
      </c>
      <c r="W6" s="100">
        <f t="shared" si="40"/>
        <v>43558</v>
      </c>
      <c r="X6" s="101" t="str">
        <f t="shared" si="9"/>
        <v/>
      </c>
      <c r="Y6" s="102" t="str">
        <f t="shared" si="10"/>
        <v/>
      </c>
      <c r="Z6" s="99" t="str">
        <f t="shared" si="11"/>
        <v/>
      </c>
      <c r="AA6" s="96"/>
      <c r="AB6" s="96"/>
      <c r="AC6" s="98">
        <f t="shared" si="41"/>
        <v>43588</v>
      </c>
      <c r="AD6" s="100">
        <f t="shared" si="41"/>
        <v>43588</v>
      </c>
      <c r="AE6" s="101" t="str">
        <f t="shared" si="12"/>
        <v/>
      </c>
      <c r="AF6" s="102" t="str">
        <f t="shared" si="13"/>
        <v/>
      </c>
      <c r="AG6" s="99" t="str">
        <f t="shared" si="14"/>
        <v/>
      </c>
      <c r="AH6" s="96"/>
      <c r="AI6" s="96"/>
      <c r="AJ6" s="98">
        <f t="shared" si="42"/>
        <v>43619</v>
      </c>
      <c r="AK6" s="100">
        <f t="shared" si="42"/>
        <v>43619</v>
      </c>
      <c r="AL6" s="101" t="str">
        <f t="shared" si="15"/>
        <v/>
      </c>
      <c r="AM6" s="102" t="str">
        <f t="shared" si="16"/>
        <v/>
      </c>
      <c r="AN6" s="99" t="str">
        <f t="shared" si="17"/>
        <v/>
      </c>
      <c r="AO6" s="96"/>
      <c r="AP6" s="96"/>
      <c r="AQ6" s="98">
        <f t="shared" si="43"/>
        <v>43649</v>
      </c>
      <c r="AR6" s="100">
        <f t="shared" si="43"/>
        <v>43649</v>
      </c>
      <c r="AS6" s="101" t="str">
        <f t="shared" si="18"/>
        <v/>
      </c>
      <c r="AT6" s="102" t="str">
        <f t="shared" si="19"/>
        <v/>
      </c>
      <c r="AU6" s="99" t="str">
        <f t="shared" si="20"/>
        <v/>
      </c>
      <c r="AV6" s="96"/>
      <c r="AW6" s="96"/>
      <c r="AX6" s="98">
        <f t="shared" si="44"/>
        <v>43680</v>
      </c>
      <c r="AY6" s="100">
        <f t="shared" si="45"/>
        <v>43680</v>
      </c>
      <c r="AZ6" s="101">
        <f t="shared" si="21"/>
        <v>1</v>
      </c>
      <c r="BA6" s="102" t="str">
        <f t="shared" si="22"/>
        <v/>
      </c>
      <c r="BB6" s="99" t="str">
        <f t="shared" si="23"/>
        <v>Ferien</v>
      </c>
      <c r="BC6" s="96"/>
      <c r="BD6" s="96"/>
      <c r="BE6" s="98">
        <f t="shared" si="46"/>
        <v>43711</v>
      </c>
      <c r="BF6" s="100">
        <f t="shared" si="47"/>
        <v>43711</v>
      </c>
      <c r="BG6" s="101">
        <f t="shared" si="24"/>
        <v>1</v>
      </c>
      <c r="BH6" s="102">
        <f t="shared" si="25"/>
        <v>36</v>
      </c>
      <c r="BI6" s="99" t="str">
        <f t="shared" si="26"/>
        <v>Ferien</v>
      </c>
      <c r="BJ6" s="96"/>
      <c r="BK6" s="97"/>
      <c r="BL6" s="98">
        <f t="shared" si="48"/>
        <v>43741</v>
      </c>
      <c r="BM6" s="100">
        <f t="shared" si="49"/>
        <v>43741</v>
      </c>
      <c r="BN6" s="101" t="str">
        <f t="shared" si="27"/>
        <v/>
      </c>
      <c r="BO6" s="102" t="str">
        <f t="shared" si="28"/>
        <v/>
      </c>
      <c r="BP6" s="99" t="str">
        <f t="shared" si="29"/>
        <v/>
      </c>
      <c r="BQ6" s="96"/>
      <c r="BR6" s="96"/>
      <c r="BS6" s="98">
        <f t="shared" si="50"/>
        <v>43772</v>
      </c>
      <c r="BT6" s="100">
        <f t="shared" si="51"/>
        <v>43772</v>
      </c>
      <c r="BU6" s="101" t="str">
        <f t="shared" si="30"/>
        <v/>
      </c>
      <c r="BV6" s="102" t="str">
        <f t="shared" si="31"/>
        <v/>
      </c>
      <c r="BW6" s="99" t="str">
        <f t="shared" si="32"/>
        <v/>
      </c>
      <c r="BX6" s="96"/>
      <c r="BY6" s="97"/>
      <c r="BZ6" s="98">
        <f t="shared" si="52"/>
        <v>43802</v>
      </c>
      <c r="CA6" s="100">
        <f t="shared" si="53"/>
        <v>43802</v>
      </c>
      <c r="CB6" s="101" t="str">
        <f t="shared" si="33"/>
        <v/>
      </c>
      <c r="CC6" s="102">
        <f t="shared" si="34"/>
        <v>49</v>
      </c>
      <c r="CD6" s="99" t="str">
        <f t="shared" si="35"/>
        <v/>
      </c>
      <c r="CE6" s="96"/>
      <c r="CF6" s="115"/>
    </row>
    <row r="7" spans="1:84" s="25" customFormat="1" ht="42" customHeight="1" x14ac:dyDescent="0.25">
      <c r="A7" s="113">
        <f t="shared" si="36"/>
        <v>43469</v>
      </c>
      <c r="B7" s="100">
        <f t="shared" si="37"/>
        <v>43469</v>
      </c>
      <c r="C7" s="101">
        <f t="shared" si="0"/>
        <v>1</v>
      </c>
      <c r="D7" s="102" t="str">
        <f t="shared" si="1"/>
        <v/>
      </c>
      <c r="E7" s="99" t="str">
        <f t="shared" si="2"/>
        <v>Ferien</v>
      </c>
      <c r="F7" s="96"/>
      <c r="G7" s="96"/>
      <c r="H7" s="98">
        <f t="shared" si="38"/>
        <v>43500</v>
      </c>
      <c r="I7" s="100">
        <f t="shared" si="38"/>
        <v>43500</v>
      </c>
      <c r="J7" s="101" t="str">
        <f t="shared" si="3"/>
        <v/>
      </c>
      <c r="K7" s="102" t="str">
        <f t="shared" si="4"/>
        <v/>
      </c>
      <c r="L7" s="99" t="str">
        <f t="shared" si="5"/>
        <v/>
      </c>
      <c r="M7" s="96"/>
      <c r="N7" s="97"/>
      <c r="O7" s="98">
        <f t="shared" si="39"/>
        <v>43528</v>
      </c>
      <c r="P7" s="100">
        <f t="shared" si="39"/>
        <v>43528</v>
      </c>
      <c r="Q7" s="101" t="str">
        <f t="shared" si="6"/>
        <v/>
      </c>
      <c r="R7" s="102" t="str">
        <f t="shared" si="7"/>
        <v/>
      </c>
      <c r="S7" s="99" t="str">
        <f t="shared" si="8"/>
        <v/>
      </c>
      <c r="T7" s="96"/>
      <c r="U7" s="96"/>
      <c r="V7" s="98">
        <f t="shared" si="40"/>
        <v>43559</v>
      </c>
      <c r="W7" s="100">
        <f t="shared" si="40"/>
        <v>43559</v>
      </c>
      <c r="X7" s="101" t="str">
        <f t="shared" si="9"/>
        <v/>
      </c>
      <c r="Y7" s="102" t="str">
        <f t="shared" si="10"/>
        <v/>
      </c>
      <c r="Z7" s="99" t="str">
        <f t="shared" si="11"/>
        <v/>
      </c>
      <c r="AA7" s="96"/>
      <c r="AB7" s="96"/>
      <c r="AC7" s="98">
        <f t="shared" si="41"/>
        <v>43589</v>
      </c>
      <c r="AD7" s="100">
        <f t="shared" si="41"/>
        <v>43589</v>
      </c>
      <c r="AE7" s="101" t="str">
        <f t="shared" si="12"/>
        <v/>
      </c>
      <c r="AF7" s="102" t="str">
        <f t="shared" si="13"/>
        <v/>
      </c>
      <c r="AG7" s="99" t="str">
        <f t="shared" si="14"/>
        <v/>
      </c>
      <c r="AH7" s="96"/>
      <c r="AI7" s="96"/>
      <c r="AJ7" s="98">
        <f t="shared" si="42"/>
        <v>43620</v>
      </c>
      <c r="AK7" s="100">
        <f t="shared" si="42"/>
        <v>43620</v>
      </c>
      <c r="AL7" s="101">
        <f t="shared" si="15"/>
        <v>1</v>
      </c>
      <c r="AM7" s="102">
        <f t="shared" si="16"/>
        <v>23</v>
      </c>
      <c r="AN7" s="99" t="str">
        <f t="shared" si="17"/>
        <v>Ferien</v>
      </c>
      <c r="AO7" s="96"/>
      <c r="AP7" s="96"/>
      <c r="AQ7" s="98">
        <f t="shared" si="43"/>
        <v>43650</v>
      </c>
      <c r="AR7" s="100">
        <f t="shared" si="43"/>
        <v>43650</v>
      </c>
      <c r="AS7" s="101" t="str">
        <f t="shared" si="18"/>
        <v/>
      </c>
      <c r="AT7" s="102" t="str">
        <f t="shared" si="19"/>
        <v/>
      </c>
      <c r="AU7" s="99" t="str">
        <f t="shared" si="20"/>
        <v/>
      </c>
      <c r="AV7" s="96"/>
      <c r="AW7" s="96"/>
      <c r="AX7" s="98">
        <f t="shared" si="44"/>
        <v>43681</v>
      </c>
      <c r="AY7" s="100">
        <f t="shared" si="45"/>
        <v>43681</v>
      </c>
      <c r="AZ7" s="101">
        <f t="shared" si="21"/>
        <v>1</v>
      </c>
      <c r="BA7" s="102" t="str">
        <f t="shared" si="22"/>
        <v/>
      </c>
      <c r="BB7" s="99" t="str">
        <f t="shared" si="23"/>
        <v>Ferien</v>
      </c>
      <c r="BC7" s="96"/>
      <c r="BD7" s="96"/>
      <c r="BE7" s="98">
        <f t="shared" si="46"/>
        <v>43712</v>
      </c>
      <c r="BF7" s="100">
        <f t="shared" si="47"/>
        <v>43712</v>
      </c>
      <c r="BG7" s="101">
        <f t="shared" si="24"/>
        <v>1</v>
      </c>
      <c r="BH7" s="102" t="str">
        <f t="shared" si="25"/>
        <v/>
      </c>
      <c r="BI7" s="99" t="str">
        <f t="shared" si="26"/>
        <v>Ferien</v>
      </c>
      <c r="BJ7" s="96"/>
      <c r="BK7" s="97"/>
      <c r="BL7" s="98">
        <f t="shared" si="48"/>
        <v>43742</v>
      </c>
      <c r="BM7" s="100">
        <f t="shared" si="49"/>
        <v>43742</v>
      </c>
      <c r="BN7" s="101" t="str">
        <f t="shared" si="27"/>
        <v/>
      </c>
      <c r="BO7" s="102" t="str">
        <f t="shared" si="28"/>
        <v/>
      </c>
      <c r="BP7" s="99" t="str">
        <f t="shared" si="29"/>
        <v/>
      </c>
      <c r="BQ7" s="96"/>
      <c r="BR7" s="96"/>
      <c r="BS7" s="98">
        <f t="shared" si="50"/>
        <v>43773</v>
      </c>
      <c r="BT7" s="100">
        <f t="shared" si="51"/>
        <v>43773</v>
      </c>
      <c r="BU7" s="101" t="str">
        <f t="shared" si="30"/>
        <v/>
      </c>
      <c r="BV7" s="102" t="str">
        <f t="shared" si="31"/>
        <v/>
      </c>
      <c r="BW7" s="99" t="str">
        <f t="shared" si="32"/>
        <v/>
      </c>
      <c r="BX7" s="96"/>
      <c r="BY7" s="96"/>
      <c r="BZ7" s="98">
        <f t="shared" si="52"/>
        <v>43803</v>
      </c>
      <c r="CA7" s="100">
        <f t="shared" si="53"/>
        <v>43803</v>
      </c>
      <c r="CB7" s="101" t="str">
        <f t="shared" si="33"/>
        <v/>
      </c>
      <c r="CC7" s="102" t="str">
        <f t="shared" si="34"/>
        <v/>
      </c>
      <c r="CD7" s="99" t="str">
        <f t="shared" si="35"/>
        <v/>
      </c>
      <c r="CE7" s="96"/>
      <c r="CF7" s="115"/>
    </row>
    <row r="8" spans="1:84" s="25" customFormat="1" ht="42" customHeight="1" x14ac:dyDescent="0.25">
      <c r="A8" s="113">
        <f t="shared" si="36"/>
        <v>43470</v>
      </c>
      <c r="B8" s="100">
        <f t="shared" si="37"/>
        <v>43470</v>
      </c>
      <c r="C8" s="101" t="str">
        <f t="shared" si="0"/>
        <v>x</v>
      </c>
      <c r="D8" s="102" t="str">
        <f t="shared" si="1"/>
        <v/>
      </c>
      <c r="E8" s="99" t="str">
        <f t="shared" si="2"/>
        <v>Hl. Drei Könige</v>
      </c>
      <c r="F8" s="96"/>
      <c r="G8" s="96"/>
      <c r="H8" s="98">
        <f t="shared" si="38"/>
        <v>43501</v>
      </c>
      <c r="I8" s="100">
        <f t="shared" si="38"/>
        <v>43501</v>
      </c>
      <c r="J8" s="101" t="str">
        <f t="shared" si="3"/>
        <v/>
      </c>
      <c r="K8" s="102">
        <f t="shared" si="4"/>
        <v>6</v>
      </c>
      <c r="L8" s="99" t="str">
        <f t="shared" si="5"/>
        <v/>
      </c>
      <c r="M8" s="96"/>
      <c r="N8" s="97"/>
      <c r="O8" s="98">
        <f t="shared" si="39"/>
        <v>43529</v>
      </c>
      <c r="P8" s="100">
        <f t="shared" si="39"/>
        <v>43529</v>
      </c>
      <c r="Q8" s="101" t="str">
        <f t="shared" si="6"/>
        <v/>
      </c>
      <c r="R8" s="102">
        <f t="shared" si="7"/>
        <v>10</v>
      </c>
      <c r="S8" s="99" t="str">
        <f t="shared" si="8"/>
        <v/>
      </c>
      <c r="T8" s="96"/>
      <c r="U8" s="96"/>
      <c r="V8" s="98">
        <f t="shared" si="40"/>
        <v>43560</v>
      </c>
      <c r="W8" s="100">
        <f t="shared" si="40"/>
        <v>43560</v>
      </c>
      <c r="X8" s="101">
        <f t="shared" si="9"/>
        <v>1</v>
      </c>
      <c r="Y8" s="102" t="str">
        <f t="shared" si="10"/>
        <v/>
      </c>
      <c r="Z8" s="99" t="str">
        <f t="shared" si="11"/>
        <v>Ferien</v>
      </c>
      <c r="AA8" s="96"/>
      <c r="AB8" s="96"/>
      <c r="AC8" s="98">
        <f t="shared" si="41"/>
        <v>43590</v>
      </c>
      <c r="AD8" s="100">
        <f t="shared" si="41"/>
        <v>43590</v>
      </c>
      <c r="AE8" s="101" t="str">
        <f t="shared" si="12"/>
        <v/>
      </c>
      <c r="AF8" s="102" t="str">
        <f t="shared" si="13"/>
        <v/>
      </c>
      <c r="AG8" s="99" t="str">
        <f t="shared" si="14"/>
        <v/>
      </c>
      <c r="AH8" s="96"/>
      <c r="AI8" s="96"/>
      <c r="AJ8" s="98">
        <f t="shared" si="42"/>
        <v>43621</v>
      </c>
      <c r="AK8" s="100">
        <f t="shared" si="42"/>
        <v>43621</v>
      </c>
      <c r="AL8" s="101">
        <f t="shared" si="15"/>
        <v>1</v>
      </c>
      <c r="AM8" s="102" t="str">
        <f t="shared" si="16"/>
        <v/>
      </c>
      <c r="AN8" s="99" t="str">
        <f t="shared" si="17"/>
        <v>Ferien</v>
      </c>
      <c r="AO8" s="96"/>
      <c r="AP8" s="96"/>
      <c r="AQ8" s="98">
        <f t="shared" si="43"/>
        <v>43651</v>
      </c>
      <c r="AR8" s="100">
        <f t="shared" si="43"/>
        <v>43651</v>
      </c>
      <c r="AS8" s="101" t="str">
        <f t="shared" si="18"/>
        <v/>
      </c>
      <c r="AT8" s="102" t="str">
        <f t="shared" si="19"/>
        <v/>
      </c>
      <c r="AU8" s="99" t="str">
        <f t="shared" si="20"/>
        <v/>
      </c>
      <c r="AV8" s="96"/>
      <c r="AW8" s="96"/>
      <c r="AX8" s="98">
        <f t="shared" si="44"/>
        <v>43682</v>
      </c>
      <c r="AY8" s="100">
        <f t="shared" si="45"/>
        <v>43682</v>
      </c>
      <c r="AZ8" s="101">
        <f t="shared" si="21"/>
        <v>1</v>
      </c>
      <c r="BA8" s="102" t="str">
        <f t="shared" si="22"/>
        <v/>
      </c>
      <c r="BB8" s="99" t="str">
        <f t="shared" si="23"/>
        <v>Ferien</v>
      </c>
      <c r="BC8" s="96"/>
      <c r="BD8" s="96"/>
      <c r="BE8" s="98">
        <f t="shared" si="46"/>
        <v>43713</v>
      </c>
      <c r="BF8" s="100">
        <f t="shared" si="47"/>
        <v>43713</v>
      </c>
      <c r="BG8" s="101">
        <f t="shared" si="24"/>
        <v>1</v>
      </c>
      <c r="BH8" s="102" t="str">
        <f t="shared" si="25"/>
        <v/>
      </c>
      <c r="BI8" s="99" t="str">
        <f t="shared" si="26"/>
        <v>Ferien</v>
      </c>
      <c r="BJ8" s="96"/>
      <c r="BK8" s="97"/>
      <c r="BL8" s="98">
        <f t="shared" si="48"/>
        <v>43743</v>
      </c>
      <c r="BM8" s="100">
        <f t="shared" si="49"/>
        <v>43743</v>
      </c>
      <c r="BN8" s="101" t="str">
        <f t="shared" si="27"/>
        <v/>
      </c>
      <c r="BO8" s="102" t="str">
        <f t="shared" si="28"/>
        <v/>
      </c>
      <c r="BP8" s="99" t="str">
        <f t="shared" si="29"/>
        <v/>
      </c>
      <c r="BQ8" s="96"/>
      <c r="BR8" s="96"/>
      <c r="BS8" s="98">
        <f t="shared" si="50"/>
        <v>43774</v>
      </c>
      <c r="BT8" s="100">
        <f t="shared" si="51"/>
        <v>43774</v>
      </c>
      <c r="BU8" s="101" t="str">
        <f t="shared" si="30"/>
        <v/>
      </c>
      <c r="BV8" s="102">
        <f t="shared" si="31"/>
        <v>45</v>
      </c>
      <c r="BW8" s="99" t="str">
        <f t="shared" si="32"/>
        <v/>
      </c>
      <c r="BX8" s="96"/>
      <c r="BY8" s="96"/>
      <c r="BZ8" s="98">
        <f t="shared" si="52"/>
        <v>43804</v>
      </c>
      <c r="CA8" s="100">
        <f t="shared" si="53"/>
        <v>43804</v>
      </c>
      <c r="CB8" s="101" t="str">
        <f t="shared" si="33"/>
        <v/>
      </c>
      <c r="CC8" s="102" t="str">
        <f t="shared" si="34"/>
        <v/>
      </c>
      <c r="CD8" s="99" t="str">
        <f t="shared" si="35"/>
        <v/>
      </c>
      <c r="CE8" s="96"/>
      <c r="CF8" s="115"/>
    </row>
    <row r="9" spans="1:84" s="25" customFormat="1" ht="42" customHeight="1" x14ac:dyDescent="0.25">
      <c r="A9" s="113">
        <f t="shared" si="36"/>
        <v>43471</v>
      </c>
      <c r="B9" s="100">
        <f t="shared" si="37"/>
        <v>43471</v>
      </c>
      <c r="C9" s="101" t="str">
        <f t="shared" si="0"/>
        <v/>
      </c>
      <c r="D9" s="102" t="str">
        <f t="shared" si="1"/>
        <v/>
      </c>
      <c r="E9" s="99" t="str">
        <f t="shared" si="2"/>
        <v/>
      </c>
      <c r="F9" s="96"/>
      <c r="G9" s="96"/>
      <c r="H9" s="98">
        <f t="shared" si="38"/>
        <v>43502</v>
      </c>
      <c r="I9" s="100">
        <f t="shared" si="38"/>
        <v>43502</v>
      </c>
      <c r="J9" s="101" t="str">
        <f t="shared" si="3"/>
        <v/>
      </c>
      <c r="K9" s="102" t="str">
        <f t="shared" si="4"/>
        <v/>
      </c>
      <c r="L9" s="99" t="str">
        <f t="shared" si="5"/>
        <v/>
      </c>
      <c r="M9" s="96"/>
      <c r="N9" s="96"/>
      <c r="O9" s="98">
        <f t="shared" si="39"/>
        <v>43530</v>
      </c>
      <c r="P9" s="100">
        <f t="shared" si="39"/>
        <v>43530</v>
      </c>
      <c r="Q9" s="101" t="str">
        <f t="shared" si="6"/>
        <v/>
      </c>
      <c r="R9" s="102" t="str">
        <f t="shared" si="7"/>
        <v/>
      </c>
      <c r="S9" s="99" t="str">
        <f t="shared" si="8"/>
        <v/>
      </c>
      <c r="T9" s="96"/>
      <c r="U9" s="96"/>
      <c r="V9" s="98">
        <f t="shared" si="40"/>
        <v>43561</v>
      </c>
      <c r="W9" s="100">
        <f t="shared" si="40"/>
        <v>43561</v>
      </c>
      <c r="X9" s="101" t="str">
        <f t="shared" si="9"/>
        <v>x</v>
      </c>
      <c r="Y9" s="102" t="str">
        <f t="shared" si="10"/>
        <v/>
      </c>
      <c r="Z9" s="99" t="str">
        <f t="shared" si="11"/>
        <v>Karfreitag</v>
      </c>
      <c r="AA9" s="96"/>
      <c r="AB9" s="96"/>
      <c r="AC9" s="98">
        <f t="shared" si="41"/>
        <v>43591</v>
      </c>
      <c r="AD9" s="100">
        <f t="shared" si="41"/>
        <v>43591</v>
      </c>
      <c r="AE9" s="101" t="str">
        <f t="shared" si="12"/>
        <v/>
      </c>
      <c r="AF9" s="102" t="str">
        <f t="shared" si="13"/>
        <v/>
      </c>
      <c r="AG9" s="99" t="str">
        <f t="shared" si="14"/>
        <v/>
      </c>
      <c r="AH9" s="96"/>
      <c r="AI9" s="96"/>
      <c r="AJ9" s="98">
        <f t="shared" si="42"/>
        <v>43622</v>
      </c>
      <c r="AK9" s="100">
        <f t="shared" si="42"/>
        <v>43622</v>
      </c>
      <c r="AL9" s="101">
        <f t="shared" si="15"/>
        <v>1</v>
      </c>
      <c r="AM9" s="102" t="str">
        <f t="shared" si="16"/>
        <v/>
      </c>
      <c r="AN9" s="99" t="str">
        <f t="shared" si="17"/>
        <v>Ferien</v>
      </c>
      <c r="AO9" s="96"/>
      <c r="AP9" s="96"/>
      <c r="AQ9" s="98">
        <f t="shared" si="43"/>
        <v>43652</v>
      </c>
      <c r="AR9" s="100">
        <f t="shared" si="43"/>
        <v>43652</v>
      </c>
      <c r="AS9" s="101" t="str">
        <f t="shared" si="18"/>
        <v/>
      </c>
      <c r="AT9" s="102" t="str">
        <f t="shared" si="19"/>
        <v/>
      </c>
      <c r="AU9" s="99" t="str">
        <f t="shared" si="20"/>
        <v/>
      </c>
      <c r="AV9" s="96"/>
      <c r="AW9" s="96"/>
      <c r="AX9" s="98">
        <f t="shared" si="44"/>
        <v>43683</v>
      </c>
      <c r="AY9" s="100">
        <f t="shared" si="45"/>
        <v>43683</v>
      </c>
      <c r="AZ9" s="101">
        <f t="shared" si="21"/>
        <v>1</v>
      </c>
      <c r="BA9" s="102">
        <f t="shared" si="22"/>
        <v>32</v>
      </c>
      <c r="BB9" s="99" t="str">
        <f t="shared" si="23"/>
        <v>Ferien</v>
      </c>
      <c r="BC9" s="96"/>
      <c r="BD9" s="96"/>
      <c r="BE9" s="98">
        <f t="shared" si="46"/>
        <v>43714</v>
      </c>
      <c r="BF9" s="100">
        <f t="shared" si="47"/>
        <v>43714</v>
      </c>
      <c r="BG9" s="101">
        <f t="shared" si="24"/>
        <v>1</v>
      </c>
      <c r="BH9" s="102" t="str">
        <f t="shared" si="25"/>
        <v/>
      </c>
      <c r="BI9" s="99" t="str">
        <f t="shared" si="26"/>
        <v>Ferien</v>
      </c>
      <c r="BJ9" s="96"/>
      <c r="BK9" s="97"/>
      <c r="BL9" s="98">
        <f t="shared" si="48"/>
        <v>43744</v>
      </c>
      <c r="BM9" s="100">
        <f t="shared" si="49"/>
        <v>43744</v>
      </c>
      <c r="BN9" s="101" t="str">
        <f t="shared" si="27"/>
        <v/>
      </c>
      <c r="BO9" s="102" t="str">
        <f t="shared" si="28"/>
        <v/>
      </c>
      <c r="BP9" s="99" t="str">
        <f t="shared" si="29"/>
        <v/>
      </c>
      <c r="BQ9" s="96"/>
      <c r="BR9" s="96"/>
      <c r="BS9" s="98">
        <f t="shared" si="50"/>
        <v>43775</v>
      </c>
      <c r="BT9" s="100">
        <f t="shared" si="51"/>
        <v>43775</v>
      </c>
      <c r="BU9" s="101" t="str">
        <f t="shared" si="30"/>
        <v/>
      </c>
      <c r="BV9" s="102" t="str">
        <f t="shared" si="31"/>
        <v/>
      </c>
      <c r="BW9" s="99" t="str">
        <f t="shared" si="32"/>
        <v/>
      </c>
      <c r="BX9" s="96"/>
      <c r="BY9" s="96"/>
      <c r="BZ9" s="98">
        <f t="shared" si="52"/>
        <v>43805</v>
      </c>
      <c r="CA9" s="100">
        <f t="shared" si="53"/>
        <v>43805</v>
      </c>
      <c r="CB9" s="101" t="str">
        <f t="shared" si="33"/>
        <v/>
      </c>
      <c r="CC9" s="102" t="str">
        <f t="shared" si="34"/>
        <v/>
      </c>
      <c r="CD9" s="99" t="str">
        <f t="shared" si="35"/>
        <v/>
      </c>
      <c r="CE9" s="96"/>
      <c r="CF9" s="115"/>
    </row>
    <row r="10" spans="1:84" s="25" customFormat="1" ht="42" customHeight="1" x14ac:dyDescent="0.25">
      <c r="A10" s="113">
        <f t="shared" si="36"/>
        <v>43472</v>
      </c>
      <c r="B10" s="100">
        <f t="shared" si="37"/>
        <v>43472</v>
      </c>
      <c r="C10" s="101" t="str">
        <f t="shared" si="0"/>
        <v/>
      </c>
      <c r="D10" s="102" t="str">
        <f t="shared" si="1"/>
        <v/>
      </c>
      <c r="E10" s="99" t="str">
        <f t="shared" si="2"/>
        <v/>
      </c>
      <c r="F10" s="96"/>
      <c r="G10" s="96"/>
      <c r="H10" s="98">
        <f t="shared" si="38"/>
        <v>43503</v>
      </c>
      <c r="I10" s="100">
        <f t="shared" si="38"/>
        <v>43503</v>
      </c>
      <c r="J10" s="101" t="str">
        <f t="shared" si="3"/>
        <v/>
      </c>
      <c r="K10" s="102" t="str">
        <f t="shared" si="4"/>
        <v/>
      </c>
      <c r="L10" s="99" t="str">
        <f t="shared" si="5"/>
        <v/>
      </c>
      <c r="M10" s="96"/>
      <c r="N10" s="96"/>
      <c r="O10" s="98">
        <f t="shared" si="39"/>
        <v>43531</v>
      </c>
      <c r="P10" s="100">
        <f t="shared" si="39"/>
        <v>43531</v>
      </c>
      <c r="Q10" s="101" t="str">
        <f t="shared" si="6"/>
        <v>x</v>
      </c>
      <c r="R10" s="102" t="str">
        <f t="shared" si="7"/>
        <v/>
      </c>
      <c r="S10" s="99" t="str">
        <f t="shared" si="8"/>
        <v>Int. Frauentag</v>
      </c>
      <c r="T10" s="96"/>
      <c r="U10" s="96"/>
      <c r="V10" s="98">
        <f t="shared" si="40"/>
        <v>43562</v>
      </c>
      <c r="W10" s="100">
        <f t="shared" si="40"/>
        <v>43562</v>
      </c>
      <c r="X10" s="101" t="str">
        <f t="shared" si="9"/>
        <v/>
      </c>
      <c r="Y10" s="102" t="str">
        <f t="shared" si="10"/>
        <v/>
      </c>
      <c r="Z10" s="99" t="str">
        <f t="shared" si="11"/>
        <v/>
      </c>
      <c r="AA10" s="96"/>
      <c r="AB10" s="96"/>
      <c r="AC10" s="98">
        <f t="shared" si="41"/>
        <v>43592</v>
      </c>
      <c r="AD10" s="100">
        <f t="shared" si="41"/>
        <v>43592</v>
      </c>
      <c r="AE10" s="101" t="str">
        <f t="shared" si="12"/>
        <v/>
      </c>
      <c r="AF10" s="102">
        <f t="shared" si="13"/>
        <v>19</v>
      </c>
      <c r="AG10" s="99" t="str">
        <f t="shared" si="14"/>
        <v/>
      </c>
      <c r="AH10" s="96"/>
      <c r="AI10" s="96"/>
      <c r="AJ10" s="98">
        <f t="shared" si="42"/>
        <v>43623</v>
      </c>
      <c r="AK10" s="100">
        <f t="shared" si="42"/>
        <v>43623</v>
      </c>
      <c r="AL10" s="101" t="str">
        <f t="shared" si="15"/>
        <v>x</v>
      </c>
      <c r="AM10" s="102" t="str">
        <f t="shared" si="16"/>
        <v/>
      </c>
      <c r="AN10" s="99" t="str">
        <f t="shared" si="17"/>
        <v>Fronleichnam</v>
      </c>
      <c r="AO10" s="96"/>
      <c r="AP10" s="96"/>
      <c r="AQ10" s="98">
        <f t="shared" si="43"/>
        <v>43653</v>
      </c>
      <c r="AR10" s="100">
        <f t="shared" si="43"/>
        <v>43653</v>
      </c>
      <c r="AS10" s="101" t="str">
        <f t="shared" si="18"/>
        <v/>
      </c>
      <c r="AT10" s="102" t="str">
        <f t="shared" si="19"/>
        <v/>
      </c>
      <c r="AU10" s="99" t="str">
        <f t="shared" si="20"/>
        <v/>
      </c>
      <c r="AV10" s="96"/>
      <c r="AW10" s="96"/>
      <c r="AX10" s="98">
        <f t="shared" si="44"/>
        <v>43684</v>
      </c>
      <c r="AY10" s="100">
        <f t="shared" si="45"/>
        <v>43684</v>
      </c>
      <c r="AZ10" s="101">
        <f t="shared" si="21"/>
        <v>1</v>
      </c>
      <c r="BA10" s="102" t="str">
        <f t="shared" si="22"/>
        <v/>
      </c>
      <c r="BB10" s="99" t="str">
        <f t="shared" si="23"/>
        <v>Ferien</v>
      </c>
      <c r="BC10" s="96"/>
      <c r="BD10" s="96"/>
      <c r="BE10" s="98">
        <f t="shared" si="46"/>
        <v>43715</v>
      </c>
      <c r="BF10" s="100">
        <f t="shared" si="47"/>
        <v>43715</v>
      </c>
      <c r="BG10" s="101">
        <f t="shared" si="24"/>
        <v>1</v>
      </c>
      <c r="BH10" s="102" t="str">
        <f t="shared" si="25"/>
        <v/>
      </c>
      <c r="BI10" s="99" t="str">
        <f t="shared" si="26"/>
        <v>Ferien</v>
      </c>
      <c r="BJ10" s="96"/>
      <c r="BK10" s="97"/>
      <c r="BL10" s="98">
        <f t="shared" si="48"/>
        <v>43745</v>
      </c>
      <c r="BM10" s="100">
        <f t="shared" si="49"/>
        <v>43745</v>
      </c>
      <c r="BN10" s="101" t="str">
        <f t="shared" si="27"/>
        <v/>
      </c>
      <c r="BO10" s="102" t="str">
        <f t="shared" si="28"/>
        <v/>
      </c>
      <c r="BP10" s="99" t="str">
        <f t="shared" si="29"/>
        <v/>
      </c>
      <c r="BQ10" s="96"/>
      <c r="BR10" s="96"/>
      <c r="BS10" s="98">
        <f t="shared" si="50"/>
        <v>43776</v>
      </c>
      <c r="BT10" s="100">
        <f t="shared" si="51"/>
        <v>43776</v>
      </c>
      <c r="BU10" s="101" t="str">
        <f t="shared" si="30"/>
        <v/>
      </c>
      <c r="BV10" s="102" t="str">
        <f t="shared" si="31"/>
        <v/>
      </c>
      <c r="BW10" s="99" t="str">
        <f t="shared" si="32"/>
        <v/>
      </c>
      <c r="BX10" s="96"/>
      <c r="BY10" s="96"/>
      <c r="BZ10" s="98">
        <f t="shared" si="52"/>
        <v>43806</v>
      </c>
      <c r="CA10" s="100">
        <f t="shared" si="53"/>
        <v>43806</v>
      </c>
      <c r="CB10" s="101" t="str">
        <f t="shared" si="33"/>
        <v>x</v>
      </c>
      <c r="CC10" s="102" t="str">
        <f t="shared" si="34"/>
        <v/>
      </c>
      <c r="CD10" s="99" t="str">
        <f t="shared" si="35"/>
        <v>Maria Empfängnis</v>
      </c>
      <c r="CE10" s="96"/>
      <c r="CF10" s="115"/>
    </row>
    <row r="11" spans="1:84" s="25" customFormat="1" ht="42" customHeight="1" x14ac:dyDescent="0.25">
      <c r="A11" s="113">
        <f t="shared" si="36"/>
        <v>43473</v>
      </c>
      <c r="B11" s="100">
        <f t="shared" si="37"/>
        <v>43473</v>
      </c>
      <c r="C11" s="101" t="str">
        <f t="shared" si="0"/>
        <v/>
      </c>
      <c r="D11" s="102">
        <f t="shared" si="1"/>
        <v>2</v>
      </c>
      <c r="E11" s="99" t="str">
        <f t="shared" si="2"/>
        <v/>
      </c>
      <c r="F11" s="96"/>
      <c r="G11" s="96"/>
      <c r="H11" s="98">
        <f t="shared" si="38"/>
        <v>43504</v>
      </c>
      <c r="I11" s="100">
        <f t="shared" si="38"/>
        <v>43504</v>
      </c>
      <c r="J11" s="101" t="str">
        <f t="shared" si="3"/>
        <v/>
      </c>
      <c r="K11" s="102" t="str">
        <f t="shared" si="4"/>
        <v/>
      </c>
      <c r="L11" s="99" t="str">
        <f t="shared" si="5"/>
        <v/>
      </c>
      <c r="M11" s="96"/>
      <c r="N11" s="96"/>
      <c r="O11" s="98">
        <f t="shared" si="39"/>
        <v>43532</v>
      </c>
      <c r="P11" s="100">
        <f t="shared" si="39"/>
        <v>43532</v>
      </c>
      <c r="Q11" s="101" t="str">
        <f t="shared" si="6"/>
        <v/>
      </c>
      <c r="R11" s="102" t="str">
        <f t="shared" si="7"/>
        <v/>
      </c>
      <c r="S11" s="99" t="str">
        <f t="shared" si="8"/>
        <v/>
      </c>
      <c r="T11" s="96"/>
      <c r="U11" s="96"/>
      <c r="V11" s="98">
        <f t="shared" si="40"/>
        <v>43563</v>
      </c>
      <c r="W11" s="100">
        <f t="shared" si="40"/>
        <v>43563</v>
      </c>
      <c r="X11" s="101" t="str">
        <f t="shared" si="9"/>
        <v>x</v>
      </c>
      <c r="Y11" s="102" t="str">
        <f t="shared" si="10"/>
        <v/>
      </c>
      <c r="Z11" s="99" t="str">
        <f t="shared" si="11"/>
        <v>Ostersonntag</v>
      </c>
      <c r="AA11" s="96"/>
      <c r="AB11" s="96"/>
      <c r="AC11" s="98">
        <f t="shared" si="41"/>
        <v>43593</v>
      </c>
      <c r="AD11" s="100">
        <f t="shared" si="41"/>
        <v>43593</v>
      </c>
      <c r="AE11" s="101" t="str">
        <f t="shared" si="12"/>
        <v/>
      </c>
      <c r="AF11" s="102" t="str">
        <f t="shared" si="13"/>
        <v/>
      </c>
      <c r="AG11" s="99" t="str">
        <f t="shared" si="14"/>
        <v/>
      </c>
      <c r="AH11" s="96"/>
      <c r="AI11" s="96"/>
      <c r="AJ11" s="98">
        <f t="shared" si="42"/>
        <v>43624</v>
      </c>
      <c r="AK11" s="100">
        <f t="shared" si="42"/>
        <v>43624</v>
      </c>
      <c r="AL11" s="101">
        <f t="shared" si="15"/>
        <v>1</v>
      </c>
      <c r="AM11" s="102" t="str">
        <f t="shared" si="16"/>
        <v/>
      </c>
      <c r="AN11" s="99" t="str">
        <f t="shared" si="17"/>
        <v>Ferien</v>
      </c>
      <c r="AO11" s="96"/>
      <c r="AP11" s="96"/>
      <c r="AQ11" s="98">
        <f t="shared" si="43"/>
        <v>43654</v>
      </c>
      <c r="AR11" s="100">
        <f t="shared" si="43"/>
        <v>43654</v>
      </c>
      <c r="AS11" s="101" t="str">
        <f t="shared" si="18"/>
        <v/>
      </c>
      <c r="AT11" s="102" t="str">
        <f t="shared" si="19"/>
        <v/>
      </c>
      <c r="AU11" s="99" t="str">
        <f t="shared" si="20"/>
        <v/>
      </c>
      <c r="AV11" s="96"/>
      <c r="AW11" s="96"/>
      <c r="AX11" s="98">
        <f t="shared" si="44"/>
        <v>43685</v>
      </c>
      <c r="AY11" s="100">
        <f t="shared" si="45"/>
        <v>43685</v>
      </c>
      <c r="AZ11" s="101">
        <f t="shared" si="21"/>
        <v>1</v>
      </c>
      <c r="BA11" s="102" t="str">
        <f t="shared" si="22"/>
        <v/>
      </c>
      <c r="BB11" s="99" t="str">
        <f t="shared" si="23"/>
        <v>Ferien</v>
      </c>
      <c r="BC11" s="96"/>
      <c r="BD11" s="96"/>
      <c r="BE11" s="98">
        <f t="shared" si="46"/>
        <v>43716</v>
      </c>
      <c r="BF11" s="100">
        <f t="shared" si="47"/>
        <v>43716</v>
      </c>
      <c r="BG11" s="101" t="str">
        <f t="shared" si="24"/>
        <v/>
      </c>
      <c r="BH11" s="102" t="str">
        <f t="shared" si="25"/>
        <v/>
      </c>
      <c r="BI11" s="99" t="str">
        <f t="shared" si="26"/>
        <v/>
      </c>
      <c r="BJ11" s="96"/>
      <c r="BK11" s="97"/>
      <c r="BL11" s="98">
        <f t="shared" si="48"/>
        <v>43746</v>
      </c>
      <c r="BM11" s="100">
        <f t="shared" si="49"/>
        <v>43746</v>
      </c>
      <c r="BN11" s="101" t="str">
        <f t="shared" si="27"/>
        <v/>
      </c>
      <c r="BO11" s="102">
        <f t="shared" si="28"/>
        <v>41</v>
      </c>
      <c r="BP11" s="99" t="str">
        <f t="shared" si="29"/>
        <v/>
      </c>
      <c r="BQ11" s="96"/>
      <c r="BR11" s="96"/>
      <c r="BS11" s="98">
        <f t="shared" si="50"/>
        <v>43777</v>
      </c>
      <c r="BT11" s="100">
        <f t="shared" si="51"/>
        <v>43777</v>
      </c>
      <c r="BU11" s="101" t="str">
        <f t="shared" si="30"/>
        <v/>
      </c>
      <c r="BV11" s="102" t="str">
        <f t="shared" si="31"/>
        <v/>
      </c>
      <c r="BW11" s="99" t="str">
        <f t="shared" si="32"/>
        <v/>
      </c>
      <c r="BX11" s="96"/>
      <c r="BY11" s="96"/>
      <c r="BZ11" s="98">
        <f t="shared" si="52"/>
        <v>43807</v>
      </c>
      <c r="CA11" s="100">
        <f t="shared" si="53"/>
        <v>43807</v>
      </c>
      <c r="CB11" s="101" t="str">
        <f t="shared" si="33"/>
        <v/>
      </c>
      <c r="CC11" s="102" t="str">
        <f t="shared" si="34"/>
        <v/>
      </c>
      <c r="CD11" s="99" t="str">
        <f t="shared" si="35"/>
        <v/>
      </c>
      <c r="CE11" s="96"/>
      <c r="CF11" s="115"/>
    </row>
    <row r="12" spans="1:84" s="25" customFormat="1" ht="42" customHeight="1" x14ac:dyDescent="0.25">
      <c r="A12" s="113">
        <f t="shared" si="36"/>
        <v>43474</v>
      </c>
      <c r="B12" s="100">
        <f t="shared" si="37"/>
        <v>43474</v>
      </c>
      <c r="C12" s="101" t="str">
        <f t="shared" si="0"/>
        <v/>
      </c>
      <c r="D12" s="102" t="str">
        <f t="shared" si="1"/>
        <v/>
      </c>
      <c r="E12" s="99" t="str">
        <f t="shared" si="2"/>
        <v/>
      </c>
      <c r="F12" s="96"/>
      <c r="G12" s="96"/>
      <c r="H12" s="98">
        <f t="shared" si="38"/>
        <v>43505</v>
      </c>
      <c r="I12" s="100">
        <f t="shared" si="38"/>
        <v>43505</v>
      </c>
      <c r="J12" s="101" t="str">
        <f t="shared" si="3"/>
        <v/>
      </c>
      <c r="K12" s="102" t="str">
        <f t="shared" si="4"/>
        <v/>
      </c>
      <c r="L12" s="99" t="str">
        <f t="shared" si="5"/>
        <v/>
      </c>
      <c r="M12" s="96"/>
      <c r="N12" s="96"/>
      <c r="O12" s="98">
        <f t="shared" si="39"/>
        <v>43533</v>
      </c>
      <c r="P12" s="100">
        <f t="shared" si="39"/>
        <v>43533</v>
      </c>
      <c r="Q12" s="101" t="str">
        <f t="shared" si="6"/>
        <v/>
      </c>
      <c r="R12" s="102" t="str">
        <f t="shared" si="7"/>
        <v/>
      </c>
      <c r="S12" s="99" t="str">
        <f t="shared" si="8"/>
        <v/>
      </c>
      <c r="T12" s="96"/>
      <c r="U12" s="96"/>
      <c r="V12" s="98">
        <f t="shared" si="40"/>
        <v>43564</v>
      </c>
      <c r="W12" s="100">
        <f t="shared" si="40"/>
        <v>43564</v>
      </c>
      <c r="X12" s="101" t="str">
        <f t="shared" si="9"/>
        <v>x</v>
      </c>
      <c r="Y12" s="102">
        <f t="shared" si="10"/>
        <v>15</v>
      </c>
      <c r="Z12" s="99" t="str">
        <f t="shared" si="11"/>
        <v>Ostermontag</v>
      </c>
      <c r="AA12" s="96"/>
      <c r="AB12" s="96"/>
      <c r="AC12" s="98">
        <f t="shared" si="41"/>
        <v>43594</v>
      </c>
      <c r="AD12" s="100">
        <f t="shared" si="41"/>
        <v>43594</v>
      </c>
      <c r="AE12" s="101" t="str">
        <f t="shared" si="12"/>
        <v/>
      </c>
      <c r="AF12" s="102" t="str">
        <f t="shared" si="13"/>
        <v/>
      </c>
      <c r="AG12" s="99" t="str">
        <f t="shared" si="14"/>
        <v/>
      </c>
      <c r="AH12" s="96"/>
      <c r="AI12" s="96"/>
      <c r="AJ12" s="98">
        <f t="shared" si="42"/>
        <v>43625</v>
      </c>
      <c r="AK12" s="100">
        <f t="shared" si="42"/>
        <v>43625</v>
      </c>
      <c r="AL12" s="101" t="str">
        <f t="shared" si="15"/>
        <v/>
      </c>
      <c r="AM12" s="102" t="str">
        <f t="shared" si="16"/>
        <v/>
      </c>
      <c r="AN12" s="99" t="str">
        <f t="shared" si="17"/>
        <v/>
      </c>
      <c r="AO12" s="96"/>
      <c r="AP12" s="96"/>
      <c r="AQ12" s="98">
        <f t="shared" si="43"/>
        <v>43655</v>
      </c>
      <c r="AR12" s="100">
        <f t="shared" si="43"/>
        <v>43655</v>
      </c>
      <c r="AS12" s="101" t="str">
        <f t="shared" si="18"/>
        <v/>
      </c>
      <c r="AT12" s="102">
        <f t="shared" si="19"/>
        <v>28</v>
      </c>
      <c r="AU12" s="99" t="str">
        <f t="shared" si="20"/>
        <v/>
      </c>
      <c r="AV12" s="96"/>
      <c r="AW12" s="96"/>
      <c r="AX12" s="98">
        <f t="shared" si="44"/>
        <v>43686</v>
      </c>
      <c r="AY12" s="100">
        <f t="shared" si="45"/>
        <v>43686</v>
      </c>
      <c r="AZ12" s="101">
        <f t="shared" si="21"/>
        <v>1</v>
      </c>
      <c r="BA12" s="102" t="str">
        <f t="shared" si="22"/>
        <v/>
      </c>
      <c r="BB12" s="99" t="str">
        <f t="shared" si="23"/>
        <v>Ferien</v>
      </c>
      <c r="BC12" s="96"/>
      <c r="BD12" s="96"/>
      <c r="BE12" s="98">
        <f t="shared" si="46"/>
        <v>43717</v>
      </c>
      <c r="BF12" s="100">
        <f t="shared" si="47"/>
        <v>43717</v>
      </c>
      <c r="BG12" s="101" t="str">
        <f t="shared" si="24"/>
        <v/>
      </c>
      <c r="BH12" s="102" t="str">
        <f t="shared" si="25"/>
        <v/>
      </c>
      <c r="BI12" s="99" t="str">
        <f t="shared" si="26"/>
        <v/>
      </c>
      <c r="BJ12" s="96"/>
      <c r="BK12" s="96"/>
      <c r="BL12" s="98">
        <f t="shared" si="48"/>
        <v>43747</v>
      </c>
      <c r="BM12" s="100">
        <f t="shared" si="49"/>
        <v>43747</v>
      </c>
      <c r="BN12" s="101" t="str">
        <f t="shared" si="27"/>
        <v/>
      </c>
      <c r="BO12" s="102" t="str">
        <f t="shared" si="28"/>
        <v/>
      </c>
      <c r="BP12" s="99" t="str">
        <f t="shared" si="29"/>
        <v/>
      </c>
      <c r="BQ12" s="96"/>
      <c r="BR12" s="96"/>
      <c r="BS12" s="98">
        <f t="shared" si="50"/>
        <v>43778</v>
      </c>
      <c r="BT12" s="100">
        <f t="shared" si="51"/>
        <v>43778</v>
      </c>
      <c r="BU12" s="101" t="str">
        <f t="shared" si="30"/>
        <v/>
      </c>
      <c r="BV12" s="102" t="str">
        <f t="shared" si="31"/>
        <v/>
      </c>
      <c r="BW12" s="99" t="str">
        <f t="shared" si="32"/>
        <v/>
      </c>
      <c r="BX12" s="96"/>
      <c r="BY12" s="96"/>
      <c r="BZ12" s="98">
        <f t="shared" si="52"/>
        <v>43808</v>
      </c>
      <c r="CA12" s="100">
        <f t="shared" si="53"/>
        <v>43808</v>
      </c>
      <c r="CB12" s="101" t="str">
        <f t="shared" si="33"/>
        <v/>
      </c>
      <c r="CC12" s="102" t="str">
        <f t="shared" si="34"/>
        <v/>
      </c>
      <c r="CD12" s="99" t="str">
        <f t="shared" si="35"/>
        <v/>
      </c>
      <c r="CE12" s="96"/>
      <c r="CF12" s="115"/>
    </row>
    <row r="13" spans="1:84" s="25" customFormat="1" ht="42" customHeight="1" x14ac:dyDescent="0.25">
      <c r="A13" s="113">
        <f t="shared" si="36"/>
        <v>43475</v>
      </c>
      <c r="B13" s="100">
        <f t="shared" si="37"/>
        <v>43475</v>
      </c>
      <c r="C13" s="101" t="str">
        <f t="shared" si="0"/>
        <v/>
      </c>
      <c r="D13" s="102" t="str">
        <f t="shared" si="1"/>
        <v/>
      </c>
      <c r="E13" s="99" t="str">
        <f t="shared" si="2"/>
        <v/>
      </c>
      <c r="F13" s="96"/>
      <c r="G13" s="96"/>
      <c r="H13" s="98">
        <f t="shared" si="38"/>
        <v>43506</v>
      </c>
      <c r="I13" s="100">
        <f t="shared" si="38"/>
        <v>43506</v>
      </c>
      <c r="J13" s="101" t="str">
        <f t="shared" si="3"/>
        <v/>
      </c>
      <c r="K13" s="102" t="str">
        <f t="shared" si="4"/>
        <v/>
      </c>
      <c r="L13" s="99" t="str">
        <f t="shared" si="5"/>
        <v/>
      </c>
      <c r="M13" s="96"/>
      <c r="N13" s="96"/>
      <c r="O13" s="98">
        <f t="shared" si="39"/>
        <v>43534</v>
      </c>
      <c r="P13" s="100">
        <f t="shared" si="39"/>
        <v>43534</v>
      </c>
      <c r="Q13" s="101" t="str">
        <f t="shared" si="6"/>
        <v/>
      </c>
      <c r="R13" s="102" t="str">
        <f t="shared" si="7"/>
        <v/>
      </c>
      <c r="S13" s="99" t="str">
        <f t="shared" si="8"/>
        <v/>
      </c>
      <c r="T13" s="96"/>
      <c r="U13" s="96"/>
      <c r="V13" s="98">
        <f t="shared" si="40"/>
        <v>43565</v>
      </c>
      <c r="W13" s="100">
        <f t="shared" si="40"/>
        <v>43565</v>
      </c>
      <c r="X13" s="101">
        <f t="shared" si="9"/>
        <v>1</v>
      </c>
      <c r="Y13" s="102" t="str">
        <f t="shared" si="10"/>
        <v/>
      </c>
      <c r="Z13" s="99" t="str">
        <f t="shared" si="11"/>
        <v>Ferien</v>
      </c>
      <c r="AA13" s="96"/>
      <c r="AB13" s="96"/>
      <c r="AC13" s="98">
        <f t="shared" si="41"/>
        <v>43595</v>
      </c>
      <c r="AD13" s="100">
        <f t="shared" si="41"/>
        <v>43595</v>
      </c>
      <c r="AE13" s="101" t="str">
        <f t="shared" si="12"/>
        <v/>
      </c>
      <c r="AF13" s="102" t="str">
        <f t="shared" si="13"/>
        <v/>
      </c>
      <c r="AG13" s="99" t="str">
        <f t="shared" si="14"/>
        <v/>
      </c>
      <c r="AH13" s="96"/>
      <c r="AI13" s="96"/>
      <c r="AJ13" s="98">
        <f t="shared" si="42"/>
        <v>43626</v>
      </c>
      <c r="AK13" s="100">
        <f t="shared" si="42"/>
        <v>43626</v>
      </c>
      <c r="AL13" s="101" t="str">
        <f t="shared" si="15"/>
        <v/>
      </c>
      <c r="AM13" s="102" t="str">
        <f t="shared" si="16"/>
        <v/>
      </c>
      <c r="AN13" s="99" t="str">
        <f t="shared" si="17"/>
        <v/>
      </c>
      <c r="AO13" s="96"/>
      <c r="AP13" s="96"/>
      <c r="AQ13" s="98">
        <f t="shared" si="43"/>
        <v>43656</v>
      </c>
      <c r="AR13" s="100">
        <f t="shared" si="43"/>
        <v>43656</v>
      </c>
      <c r="AS13" s="101" t="str">
        <f t="shared" si="18"/>
        <v/>
      </c>
      <c r="AT13" s="102" t="str">
        <f t="shared" si="19"/>
        <v/>
      </c>
      <c r="AU13" s="99" t="str">
        <f t="shared" si="20"/>
        <v/>
      </c>
      <c r="AV13" s="96"/>
      <c r="AW13" s="96"/>
      <c r="AX13" s="98">
        <f t="shared" si="44"/>
        <v>43687</v>
      </c>
      <c r="AY13" s="100">
        <f t="shared" si="45"/>
        <v>43687</v>
      </c>
      <c r="AZ13" s="101">
        <f t="shared" si="21"/>
        <v>1</v>
      </c>
      <c r="BA13" s="102" t="str">
        <f t="shared" si="22"/>
        <v/>
      </c>
      <c r="BB13" s="99" t="str">
        <f t="shared" si="23"/>
        <v>Ferien</v>
      </c>
      <c r="BC13" s="96"/>
      <c r="BD13" s="96"/>
      <c r="BE13" s="98">
        <f t="shared" si="46"/>
        <v>43718</v>
      </c>
      <c r="BF13" s="100">
        <f t="shared" si="47"/>
        <v>43718</v>
      </c>
      <c r="BG13" s="101" t="str">
        <f t="shared" si="24"/>
        <v/>
      </c>
      <c r="BH13" s="102">
        <f t="shared" si="25"/>
        <v>37</v>
      </c>
      <c r="BI13" s="99" t="str">
        <f t="shared" si="26"/>
        <v/>
      </c>
      <c r="BJ13" s="96"/>
      <c r="BK13" s="96"/>
      <c r="BL13" s="98">
        <f t="shared" si="48"/>
        <v>43748</v>
      </c>
      <c r="BM13" s="100">
        <f t="shared" si="49"/>
        <v>43748</v>
      </c>
      <c r="BN13" s="101" t="str">
        <f t="shared" si="27"/>
        <v/>
      </c>
      <c r="BO13" s="102" t="str">
        <f t="shared" si="28"/>
        <v/>
      </c>
      <c r="BP13" s="99" t="str">
        <f t="shared" si="29"/>
        <v/>
      </c>
      <c r="BQ13" s="96"/>
      <c r="BR13" s="96"/>
      <c r="BS13" s="98">
        <f t="shared" si="50"/>
        <v>43779</v>
      </c>
      <c r="BT13" s="100">
        <f t="shared" si="51"/>
        <v>43779</v>
      </c>
      <c r="BU13" s="101" t="str">
        <f t="shared" si="30"/>
        <v/>
      </c>
      <c r="BV13" s="102" t="str">
        <f t="shared" si="31"/>
        <v/>
      </c>
      <c r="BW13" s="99" t="str">
        <f t="shared" si="32"/>
        <v/>
      </c>
      <c r="BX13" s="96"/>
      <c r="BY13" s="96"/>
      <c r="BZ13" s="98">
        <f t="shared" si="52"/>
        <v>43809</v>
      </c>
      <c r="CA13" s="100">
        <f t="shared" si="53"/>
        <v>43809</v>
      </c>
      <c r="CB13" s="101" t="str">
        <f t="shared" si="33"/>
        <v/>
      </c>
      <c r="CC13" s="102">
        <f t="shared" si="34"/>
        <v>50</v>
      </c>
      <c r="CD13" s="99" t="str">
        <f t="shared" si="35"/>
        <v/>
      </c>
      <c r="CE13" s="96"/>
      <c r="CF13" s="115"/>
    </row>
    <row r="14" spans="1:84" s="25" customFormat="1" ht="42" customHeight="1" x14ac:dyDescent="0.25">
      <c r="A14" s="113">
        <f t="shared" si="36"/>
        <v>43476</v>
      </c>
      <c r="B14" s="100">
        <f t="shared" si="37"/>
        <v>43476</v>
      </c>
      <c r="C14" s="101" t="str">
        <f t="shared" si="0"/>
        <v/>
      </c>
      <c r="D14" s="102" t="str">
        <f t="shared" si="1"/>
        <v/>
      </c>
      <c r="E14" s="99" t="str">
        <f t="shared" si="2"/>
        <v/>
      </c>
      <c r="F14" s="96"/>
      <c r="G14" s="96"/>
      <c r="H14" s="98">
        <f t="shared" si="38"/>
        <v>43507</v>
      </c>
      <c r="I14" s="100">
        <f t="shared" si="38"/>
        <v>43507</v>
      </c>
      <c r="J14" s="101" t="str">
        <f t="shared" si="3"/>
        <v/>
      </c>
      <c r="K14" s="102" t="str">
        <f t="shared" si="4"/>
        <v/>
      </c>
      <c r="L14" s="99" t="str">
        <f t="shared" si="5"/>
        <v/>
      </c>
      <c r="M14" s="96"/>
      <c r="N14" s="96"/>
      <c r="O14" s="98">
        <f t="shared" si="39"/>
        <v>43535</v>
      </c>
      <c r="P14" s="100">
        <f t="shared" si="39"/>
        <v>43535</v>
      </c>
      <c r="Q14" s="101" t="str">
        <f t="shared" si="6"/>
        <v/>
      </c>
      <c r="R14" s="102" t="str">
        <f t="shared" si="7"/>
        <v/>
      </c>
      <c r="S14" s="99" t="str">
        <f t="shared" si="8"/>
        <v/>
      </c>
      <c r="T14" s="96"/>
      <c r="U14" s="96"/>
      <c r="V14" s="98">
        <f t="shared" si="40"/>
        <v>43566</v>
      </c>
      <c r="W14" s="100">
        <f t="shared" si="40"/>
        <v>43566</v>
      </c>
      <c r="X14" s="101">
        <f t="shared" si="9"/>
        <v>1</v>
      </c>
      <c r="Y14" s="102" t="str">
        <f t="shared" si="10"/>
        <v/>
      </c>
      <c r="Z14" s="99" t="str">
        <f t="shared" si="11"/>
        <v>Ferien</v>
      </c>
      <c r="AA14" s="96"/>
      <c r="AB14" s="96"/>
      <c r="AC14" s="98">
        <f t="shared" si="41"/>
        <v>43596</v>
      </c>
      <c r="AD14" s="100">
        <f t="shared" si="41"/>
        <v>43596</v>
      </c>
      <c r="AE14" s="101" t="str">
        <f t="shared" si="12"/>
        <v/>
      </c>
      <c r="AF14" s="102" t="str">
        <f t="shared" si="13"/>
        <v/>
      </c>
      <c r="AG14" s="99" t="str">
        <f t="shared" si="14"/>
        <v/>
      </c>
      <c r="AH14" s="96"/>
      <c r="AI14" s="96"/>
      <c r="AJ14" s="98">
        <f t="shared" si="42"/>
        <v>43627</v>
      </c>
      <c r="AK14" s="100">
        <f t="shared" si="42"/>
        <v>43627</v>
      </c>
      <c r="AL14" s="101" t="str">
        <f t="shared" si="15"/>
        <v/>
      </c>
      <c r="AM14" s="102">
        <f t="shared" si="16"/>
        <v>24</v>
      </c>
      <c r="AN14" s="99" t="str">
        <f t="shared" si="17"/>
        <v/>
      </c>
      <c r="AO14" s="96"/>
      <c r="AP14" s="96"/>
      <c r="AQ14" s="98">
        <f t="shared" si="43"/>
        <v>43657</v>
      </c>
      <c r="AR14" s="100">
        <f t="shared" si="43"/>
        <v>43657</v>
      </c>
      <c r="AS14" s="101" t="str">
        <f t="shared" si="18"/>
        <v/>
      </c>
      <c r="AT14" s="102" t="str">
        <f t="shared" si="19"/>
        <v/>
      </c>
      <c r="AU14" s="99" t="str">
        <f t="shared" si="20"/>
        <v/>
      </c>
      <c r="AV14" s="96"/>
      <c r="AW14" s="96"/>
      <c r="AX14" s="98">
        <f t="shared" si="44"/>
        <v>43688</v>
      </c>
      <c r="AY14" s="100">
        <f t="shared" si="45"/>
        <v>43688</v>
      </c>
      <c r="AZ14" s="101">
        <f t="shared" si="21"/>
        <v>1</v>
      </c>
      <c r="BA14" s="102" t="str">
        <f t="shared" si="22"/>
        <v/>
      </c>
      <c r="BB14" s="99" t="str">
        <f t="shared" si="23"/>
        <v>Ferien</v>
      </c>
      <c r="BC14" s="96"/>
      <c r="BD14" s="96"/>
      <c r="BE14" s="98">
        <f t="shared" si="46"/>
        <v>43719</v>
      </c>
      <c r="BF14" s="100">
        <f t="shared" si="47"/>
        <v>43719</v>
      </c>
      <c r="BG14" s="101" t="str">
        <f t="shared" si="24"/>
        <v/>
      </c>
      <c r="BH14" s="102" t="str">
        <f t="shared" si="25"/>
        <v/>
      </c>
      <c r="BI14" s="99" t="str">
        <f t="shared" si="26"/>
        <v/>
      </c>
      <c r="BJ14" s="96"/>
      <c r="BK14" s="96"/>
      <c r="BL14" s="98">
        <f t="shared" si="48"/>
        <v>43749</v>
      </c>
      <c r="BM14" s="100">
        <f t="shared" si="49"/>
        <v>43749</v>
      </c>
      <c r="BN14" s="101" t="str">
        <f t="shared" si="27"/>
        <v/>
      </c>
      <c r="BO14" s="102" t="str">
        <f t="shared" si="28"/>
        <v/>
      </c>
      <c r="BP14" s="99" t="str">
        <f t="shared" si="29"/>
        <v/>
      </c>
      <c r="BQ14" s="96"/>
      <c r="BR14" s="96"/>
      <c r="BS14" s="98">
        <f t="shared" si="50"/>
        <v>43780</v>
      </c>
      <c r="BT14" s="100">
        <f t="shared" si="51"/>
        <v>43780</v>
      </c>
      <c r="BU14" s="101" t="str">
        <f t="shared" si="30"/>
        <v/>
      </c>
      <c r="BV14" s="102" t="str">
        <f t="shared" si="31"/>
        <v/>
      </c>
      <c r="BW14" s="99" t="str">
        <f t="shared" si="32"/>
        <v/>
      </c>
      <c r="BX14" s="96"/>
      <c r="BY14" s="96"/>
      <c r="BZ14" s="98">
        <f t="shared" si="52"/>
        <v>43810</v>
      </c>
      <c r="CA14" s="100">
        <f t="shared" si="53"/>
        <v>43810</v>
      </c>
      <c r="CB14" s="101" t="str">
        <f t="shared" si="33"/>
        <v/>
      </c>
      <c r="CC14" s="102" t="str">
        <f t="shared" si="34"/>
        <v/>
      </c>
      <c r="CD14" s="99" t="str">
        <f t="shared" si="35"/>
        <v/>
      </c>
      <c r="CE14" s="96"/>
      <c r="CF14" s="115"/>
    </row>
    <row r="15" spans="1:84" s="25" customFormat="1" ht="42" customHeight="1" x14ac:dyDescent="0.25">
      <c r="A15" s="113">
        <f t="shared" si="36"/>
        <v>43477</v>
      </c>
      <c r="B15" s="100">
        <f t="shared" si="37"/>
        <v>43477</v>
      </c>
      <c r="C15" s="101" t="str">
        <f t="shared" si="0"/>
        <v/>
      </c>
      <c r="D15" s="102" t="str">
        <f t="shared" si="1"/>
        <v/>
      </c>
      <c r="E15" s="99" t="str">
        <f t="shared" si="2"/>
        <v/>
      </c>
      <c r="F15" s="96"/>
      <c r="G15" s="96"/>
      <c r="H15" s="98">
        <f t="shared" si="38"/>
        <v>43508</v>
      </c>
      <c r="I15" s="100">
        <f t="shared" si="38"/>
        <v>43508</v>
      </c>
      <c r="J15" s="101" t="str">
        <f t="shared" si="3"/>
        <v/>
      </c>
      <c r="K15" s="102">
        <f t="shared" si="4"/>
        <v>7</v>
      </c>
      <c r="L15" s="99" t="str">
        <f t="shared" si="5"/>
        <v/>
      </c>
      <c r="M15" s="96"/>
      <c r="N15" s="96"/>
      <c r="O15" s="98">
        <f t="shared" si="39"/>
        <v>43536</v>
      </c>
      <c r="P15" s="100">
        <f t="shared" si="39"/>
        <v>43536</v>
      </c>
      <c r="Q15" s="101" t="str">
        <f t="shared" si="6"/>
        <v/>
      </c>
      <c r="R15" s="102">
        <f t="shared" si="7"/>
        <v>11</v>
      </c>
      <c r="S15" s="99" t="str">
        <f t="shared" si="8"/>
        <v/>
      </c>
      <c r="T15" s="96"/>
      <c r="U15" s="96"/>
      <c r="V15" s="98">
        <f t="shared" si="40"/>
        <v>43567</v>
      </c>
      <c r="W15" s="100">
        <f t="shared" si="40"/>
        <v>43567</v>
      </c>
      <c r="X15" s="101">
        <f t="shared" si="9"/>
        <v>1</v>
      </c>
      <c r="Y15" s="102" t="str">
        <f t="shared" si="10"/>
        <v/>
      </c>
      <c r="Z15" s="99" t="str">
        <f t="shared" si="11"/>
        <v>Ferien</v>
      </c>
      <c r="AA15" s="96"/>
      <c r="AB15" s="96"/>
      <c r="AC15" s="98">
        <f t="shared" si="41"/>
        <v>43597</v>
      </c>
      <c r="AD15" s="100">
        <f t="shared" si="41"/>
        <v>43597</v>
      </c>
      <c r="AE15" s="101" t="str">
        <f t="shared" si="12"/>
        <v/>
      </c>
      <c r="AF15" s="102" t="str">
        <f t="shared" si="13"/>
        <v/>
      </c>
      <c r="AG15" s="99" t="str">
        <f t="shared" si="14"/>
        <v/>
      </c>
      <c r="AH15" s="96"/>
      <c r="AI15" s="96"/>
      <c r="AJ15" s="98">
        <f t="shared" si="42"/>
        <v>43628</v>
      </c>
      <c r="AK15" s="100">
        <f t="shared" si="42"/>
        <v>43628</v>
      </c>
      <c r="AL15" s="101" t="str">
        <f t="shared" si="15"/>
        <v/>
      </c>
      <c r="AM15" s="102" t="str">
        <f t="shared" si="16"/>
        <v/>
      </c>
      <c r="AN15" s="99" t="str">
        <f t="shared" si="17"/>
        <v/>
      </c>
      <c r="AO15" s="96"/>
      <c r="AP15" s="96"/>
      <c r="AQ15" s="98">
        <f t="shared" si="43"/>
        <v>43658</v>
      </c>
      <c r="AR15" s="100">
        <f t="shared" si="43"/>
        <v>43658</v>
      </c>
      <c r="AS15" s="101" t="str">
        <f t="shared" si="18"/>
        <v/>
      </c>
      <c r="AT15" s="102" t="str">
        <f t="shared" si="19"/>
        <v/>
      </c>
      <c r="AU15" s="99" t="str">
        <f t="shared" si="20"/>
        <v/>
      </c>
      <c r="AV15" s="96"/>
      <c r="AW15" s="96"/>
      <c r="AX15" s="98">
        <f t="shared" si="44"/>
        <v>43689</v>
      </c>
      <c r="AY15" s="100">
        <f t="shared" si="45"/>
        <v>43689</v>
      </c>
      <c r="AZ15" s="101">
        <f t="shared" si="21"/>
        <v>1</v>
      </c>
      <c r="BA15" s="102" t="str">
        <f t="shared" si="22"/>
        <v/>
      </c>
      <c r="BB15" s="99" t="str">
        <f t="shared" si="23"/>
        <v>Ferien</v>
      </c>
      <c r="BC15" s="96"/>
      <c r="BD15" s="96"/>
      <c r="BE15" s="98">
        <f t="shared" si="46"/>
        <v>43720</v>
      </c>
      <c r="BF15" s="100">
        <f t="shared" si="47"/>
        <v>43720</v>
      </c>
      <c r="BG15" s="101" t="str">
        <f t="shared" si="24"/>
        <v/>
      </c>
      <c r="BH15" s="102" t="str">
        <f t="shared" si="25"/>
        <v/>
      </c>
      <c r="BI15" s="99" t="str">
        <f t="shared" si="26"/>
        <v/>
      </c>
      <c r="BJ15" s="96"/>
      <c r="BK15" s="96"/>
      <c r="BL15" s="98">
        <f t="shared" si="48"/>
        <v>43750</v>
      </c>
      <c r="BM15" s="100">
        <f t="shared" si="49"/>
        <v>43750</v>
      </c>
      <c r="BN15" s="101" t="str">
        <f t="shared" si="27"/>
        <v/>
      </c>
      <c r="BO15" s="102" t="str">
        <f t="shared" si="28"/>
        <v/>
      </c>
      <c r="BP15" s="99" t="str">
        <f t="shared" si="29"/>
        <v/>
      </c>
      <c r="BQ15" s="96"/>
      <c r="BR15" s="96"/>
      <c r="BS15" s="98">
        <f t="shared" si="50"/>
        <v>43781</v>
      </c>
      <c r="BT15" s="100">
        <f t="shared" si="51"/>
        <v>43781</v>
      </c>
      <c r="BU15" s="101" t="str">
        <f t="shared" si="30"/>
        <v/>
      </c>
      <c r="BV15" s="102">
        <f t="shared" si="31"/>
        <v>46</v>
      </c>
      <c r="BW15" s="99" t="str">
        <f t="shared" si="32"/>
        <v/>
      </c>
      <c r="BX15" s="96"/>
      <c r="BY15" s="96"/>
      <c r="BZ15" s="98">
        <f t="shared" si="52"/>
        <v>43811</v>
      </c>
      <c r="CA15" s="100">
        <f t="shared" si="53"/>
        <v>43811</v>
      </c>
      <c r="CB15" s="101" t="str">
        <f t="shared" si="33"/>
        <v/>
      </c>
      <c r="CC15" s="102" t="str">
        <f t="shared" si="34"/>
        <v/>
      </c>
      <c r="CD15" s="99" t="str">
        <f t="shared" si="35"/>
        <v/>
      </c>
      <c r="CE15" s="96"/>
      <c r="CF15" s="115"/>
    </row>
    <row r="16" spans="1:84" s="25" customFormat="1" ht="42" customHeight="1" x14ac:dyDescent="0.25">
      <c r="A16" s="113">
        <f t="shared" si="36"/>
        <v>43478</v>
      </c>
      <c r="B16" s="100">
        <f t="shared" si="37"/>
        <v>43478</v>
      </c>
      <c r="C16" s="101" t="str">
        <f t="shared" si="0"/>
        <v/>
      </c>
      <c r="D16" s="102" t="str">
        <f t="shared" si="1"/>
        <v/>
      </c>
      <c r="E16" s="99" t="str">
        <f t="shared" si="2"/>
        <v/>
      </c>
      <c r="F16" s="96"/>
      <c r="G16" s="96"/>
      <c r="H16" s="98">
        <f t="shared" si="38"/>
        <v>43509</v>
      </c>
      <c r="I16" s="100">
        <f t="shared" si="38"/>
        <v>43509</v>
      </c>
      <c r="J16" s="101">
        <f t="shared" si="3"/>
        <v>0</v>
      </c>
      <c r="K16" s="102" t="str">
        <f t="shared" si="4"/>
        <v/>
      </c>
      <c r="L16" s="99" t="str">
        <f t="shared" si="5"/>
        <v>Valentinstag</v>
      </c>
      <c r="M16" s="96"/>
      <c r="N16" s="96"/>
      <c r="O16" s="98">
        <f t="shared" si="39"/>
        <v>43537</v>
      </c>
      <c r="P16" s="100">
        <f t="shared" si="39"/>
        <v>43537</v>
      </c>
      <c r="Q16" s="101" t="str">
        <f t="shared" si="6"/>
        <v/>
      </c>
      <c r="R16" s="102" t="str">
        <f t="shared" si="7"/>
        <v/>
      </c>
      <c r="S16" s="99" t="str">
        <f t="shared" si="8"/>
        <v/>
      </c>
      <c r="T16" s="96"/>
      <c r="U16" s="96"/>
      <c r="V16" s="98">
        <f t="shared" si="40"/>
        <v>43568</v>
      </c>
      <c r="W16" s="100">
        <f t="shared" si="40"/>
        <v>43568</v>
      </c>
      <c r="X16" s="101">
        <f t="shared" si="9"/>
        <v>1</v>
      </c>
      <c r="Y16" s="102" t="str">
        <f t="shared" si="10"/>
        <v/>
      </c>
      <c r="Z16" s="99" t="str">
        <f t="shared" si="11"/>
        <v>Ferien</v>
      </c>
      <c r="AA16" s="96"/>
      <c r="AB16" s="96"/>
      <c r="AC16" s="98">
        <f t="shared" si="41"/>
        <v>43598</v>
      </c>
      <c r="AD16" s="100">
        <f t="shared" si="41"/>
        <v>43598</v>
      </c>
      <c r="AE16" s="101">
        <f t="shared" si="12"/>
        <v>0</v>
      </c>
      <c r="AF16" s="102" t="str">
        <f t="shared" si="13"/>
        <v/>
      </c>
      <c r="AG16" s="99" t="str">
        <f t="shared" si="14"/>
        <v>Muttertag</v>
      </c>
      <c r="AH16" s="96"/>
      <c r="AI16" s="96"/>
      <c r="AJ16" s="98">
        <f t="shared" si="42"/>
        <v>43629</v>
      </c>
      <c r="AK16" s="100">
        <f t="shared" si="42"/>
        <v>43629</v>
      </c>
      <c r="AL16" s="101" t="str">
        <f t="shared" si="15"/>
        <v/>
      </c>
      <c r="AM16" s="102" t="str">
        <f t="shared" si="16"/>
        <v/>
      </c>
      <c r="AN16" s="99" t="str">
        <f t="shared" si="17"/>
        <v/>
      </c>
      <c r="AO16" s="96"/>
      <c r="AP16" s="96"/>
      <c r="AQ16" s="98">
        <f t="shared" si="43"/>
        <v>43659</v>
      </c>
      <c r="AR16" s="100">
        <f t="shared" si="43"/>
        <v>43659</v>
      </c>
      <c r="AS16" s="101" t="str">
        <f t="shared" si="18"/>
        <v/>
      </c>
      <c r="AT16" s="102" t="str">
        <f t="shared" si="19"/>
        <v/>
      </c>
      <c r="AU16" s="99" t="str">
        <f t="shared" si="20"/>
        <v/>
      </c>
      <c r="AV16" s="96"/>
      <c r="AW16" s="96"/>
      <c r="AX16" s="98">
        <f t="shared" si="44"/>
        <v>43690</v>
      </c>
      <c r="AY16" s="100">
        <f t="shared" si="45"/>
        <v>43690</v>
      </c>
      <c r="AZ16" s="101">
        <f t="shared" si="21"/>
        <v>1</v>
      </c>
      <c r="BA16" s="102">
        <f t="shared" si="22"/>
        <v>33</v>
      </c>
      <c r="BB16" s="99" t="str">
        <f t="shared" si="23"/>
        <v>Ferien</v>
      </c>
      <c r="BC16" s="96"/>
      <c r="BD16" s="96"/>
      <c r="BE16" s="98">
        <f t="shared" si="46"/>
        <v>43721</v>
      </c>
      <c r="BF16" s="100">
        <f t="shared" si="47"/>
        <v>43721</v>
      </c>
      <c r="BG16" s="101" t="str">
        <f t="shared" si="24"/>
        <v/>
      </c>
      <c r="BH16" s="102" t="str">
        <f t="shared" si="25"/>
        <v/>
      </c>
      <c r="BI16" s="99" t="str">
        <f t="shared" si="26"/>
        <v/>
      </c>
      <c r="BJ16" s="96"/>
      <c r="BK16" s="96"/>
      <c r="BL16" s="98">
        <f t="shared" si="48"/>
        <v>43751</v>
      </c>
      <c r="BM16" s="100">
        <f t="shared" si="49"/>
        <v>43751</v>
      </c>
      <c r="BN16" s="101" t="str">
        <f t="shared" si="27"/>
        <v/>
      </c>
      <c r="BO16" s="102" t="str">
        <f t="shared" si="28"/>
        <v/>
      </c>
      <c r="BP16" s="99" t="str">
        <f t="shared" si="29"/>
        <v/>
      </c>
      <c r="BQ16" s="96"/>
      <c r="BR16" s="96"/>
      <c r="BS16" s="98">
        <f t="shared" si="50"/>
        <v>43782</v>
      </c>
      <c r="BT16" s="100">
        <f t="shared" si="51"/>
        <v>43782</v>
      </c>
      <c r="BU16" s="101" t="str">
        <f t="shared" si="30"/>
        <v/>
      </c>
      <c r="BV16" s="102" t="str">
        <f t="shared" si="31"/>
        <v/>
      </c>
      <c r="BW16" s="99" t="str">
        <f t="shared" si="32"/>
        <v/>
      </c>
      <c r="BX16" s="96"/>
      <c r="BY16" s="96"/>
      <c r="BZ16" s="98">
        <f t="shared" si="52"/>
        <v>43812</v>
      </c>
      <c r="CA16" s="100">
        <f t="shared" si="53"/>
        <v>43812</v>
      </c>
      <c r="CB16" s="101" t="str">
        <f t="shared" si="33"/>
        <v/>
      </c>
      <c r="CC16" s="102" t="str">
        <f t="shared" si="34"/>
        <v/>
      </c>
      <c r="CD16" s="99" t="str">
        <f t="shared" si="35"/>
        <v/>
      </c>
      <c r="CE16" s="96"/>
      <c r="CF16" s="115"/>
    </row>
    <row r="17" spans="1:84" s="25" customFormat="1" ht="42" customHeight="1" x14ac:dyDescent="0.25">
      <c r="A17" s="113">
        <f t="shared" si="36"/>
        <v>43479</v>
      </c>
      <c r="B17" s="100">
        <f t="shared" si="37"/>
        <v>43479</v>
      </c>
      <c r="C17" s="101" t="str">
        <f t="shared" si="0"/>
        <v/>
      </c>
      <c r="D17" s="102" t="str">
        <f t="shared" si="1"/>
        <v/>
      </c>
      <c r="E17" s="99" t="str">
        <f t="shared" si="2"/>
        <v/>
      </c>
      <c r="F17" s="96"/>
      <c r="G17" s="96"/>
      <c r="H17" s="98">
        <f t="shared" si="38"/>
        <v>43510</v>
      </c>
      <c r="I17" s="100">
        <f t="shared" si="38"/>
        <v>43510</v>
      </c>
      <c r="J17" s="101" t="str">
        <f t="shared" si="3"/>
        <v/>
      </c>
      <c r="K17" s="102" t="str">
        <f t="shared" si="4"/>
        <v/>
      </c>
      <c r="L17" s="99" t="str">
        <f t="shared" si="5"/>
        <v/>
      </c>
      <c r="M17" s="96"/>
      <c r="N17" s="96"/>
      <c r="O17" s="98">
        <f t="shared" si="39"/>
        <v>43538</v>
      </c>
      <c r="P17" s="100">
        <f t="shared" si="39"/>
        <v>43538</v>
      </c>
      <c r="Q17" s="101" t="str">
        <f t="shared" si="6"/>
        <v/>
      </c>
      <c r="R17" s="102" t="str">
        <f t="shared" si="7"/>
        <v/>
      </c>
      <c r="S17" s="99" t="str">
        <f t="shared" si="8"/>
        <v/>
      </c>
      <c r="T17" s="96"/>
      <c r="U17" s="96"/>
      <c r="V17" s="98">
        <f t="shared" si="40"/>
        <v>43569</v>
      </c>
      <c r="W17" s="100">
        <f t="shared" si="40"/>
        <v>43569</v>
      </c>
      <c r="X17" s="101" t="str">
        <f t="shared" si="9"/>
        <v/>
      </c>
      <c r="Y17" s="102" t="str">
        <f t="shared" si="10"/>
        <v/>
      </c>
      <c r="Z17" s="99" t="str">
        <f t="shared" si="11"/>
        <v/>
      </c>
      <c r="AA17" s="96"/>
      <c r="AB17" s="96"/>
      <c r="AC17" s="98">
        <f t="shared" si="41"/>
        <v>43599</v>
      </c>
      <c r="AD17" s="100">
        <f t="shared" si="41"/>
        <v>43599</v>
      </c>
      <c r="AE17" s="101" t="str">
        <f t="shared" si="12"/>
        <v/>
      </c>
      <c r="AF17" s="102">
        <f t="shared" si="13"/>
        <v>20</v>
      </c>
      <c r="AG17" s="99" t="str">
        <f t="shared" si="14"/>
        <v/>
      </c>
      <c r="AH17" s="96"/>
      <c r="AI17" s="96"/>
      <c r="AJ17" s="98">
        <f t="shared" si="42"/>
        <v>43630</v>
      </c>
      <c r="AK17" s="100">
        <f t="shared" si="42"/>
        <v>43630</v>
      </c>
      <c r="AL17" s="101" t="str">
        <f t="shared" si="15"/>
        <v/>
      </c>
      <c r="AM17" s="102" t="str">
        <f t="shared" si="16"/>
        <v/>
      </c>
      <c r="AN17" s="99" t="str">
        <f t="shared" si="17"/>
        <v/>
      </c>
      <c r="AO17" s="96"/>
      <c r="AP17" s="96"/>
      <c r="AQ17" s="98">
        <f t="shared" si="43"/>
        <v>43660</v>
      </c>
      <c r="AR17" s="100">
        <f t="shared" si="43"/>
        <v>43660</v>
      </c>
      <c r="AS17" s="101" t="str">
        <f t="shared" si="18"/>
        <v/>
      </c>
      <c r="AT17" s="102" t="str">
        <f t="shared" si="19"/>
        <v/>
      </c>
      <c r="AU17" s="99" t="str">
        <f t="shared" si="20"/>
        <v/>
      </c>
      <c r="AV17" s="96"/>
      <c r="AW17" s="96"/>
      <c r="AX17" s="98">
        <f t="shared" si="44"/>
        <v>43691</v>
      </c>
      <c r="AY17" s="100">
        <f t="shared" si="45"/>
        <v>43691</v>
      </c>
      <c r="AZ17" s="101">
        <f t="shared" si="21"/>
        <v>1</v>
      </c>
      <c r="BA17" s="102" t="str">
        <f t="shared" si="22"/>
        <v/>
      </c>
      <c r="BB17" s="99" t="str">
        <f t="shared" si="23"/>
        <v>Ferien</v>
      </c>
      <c r="BC17" s="96"/>
      <c r="BD17" s="96"/>
      <c r="BE17" s="98">
        <f t="shared" si="46"/>
        <v>43722</v>
      </c>
      <c r="BF17" s="100">
        <f t="shared" si="47"/>
        <v>43722</v>
      </c>
      <c r="BG17" s="101" t="str">
        <f t="shared" si="24"/>
        <v/>
      </c>
      <c r="BH17" s="102" t="str">
        <f t="shared" si="25"/>
        <v/>
      </c>
      <c r="BI17" s="99" t="str">
        <f t="shared" si="26"/>
        <v/>
      </c>
      <c r="BJ17" s="96"/>
      <c r="BK17" s="96"/>
      <c r="BL17" s="98">
        <f t="shared" si="48"/>
        <v>43752</v>
      </c>
      <c r="BM17" s="100">
        <f t="shared" si="49"/>
        <v>43752</v>
      </c>
      <c r="BN17" s="101" t="str">
        <f t="shared" si="27"/>
        <v/>
      </c>
      <c r="BO17" s="102" t="str">
        <f t="shared" si="28"/>
        <v/>
      </c>
      <c r="BP17" s="99" t="str">
        <f t="shared" si="29"/>
        <v/>
      </c>
      <c r="BQ17" s="96"/>
      <c r="BR17" s="96"/>
      <c r="BS17" s="98">
        <f t="shared" si="50"/>
        <v>43783</v>
      </c>
      <c r="BT17" s="100">
        <f t="shared" si="51"/>
        <v>43783</v>
      </c>
      <c r="BU17" s="101" t="str">
        <f t="shared" si="30"/>
        <v/>
      </c>
      <c r="BV17" s="102" t="str">
        <f t="shared" si="31"/>
        <v/>
      </c>
      <c r="BW17" s="99" t="str">
        <f t="shared" si="32"/>
        <v/>
      </c>
      <c r="BX17" s="96"/>
      <c r="BY17" s="96"/>
      <c r="BZ17" s="98">
        <f t="shared" si="52"/>
        <v>43813</v>
      </c>
      <c r="CA17" s="100">
        <f t="shared" si="53"/>
        <v>43813</v>
      </c>
      <c r="CB17" s="101" t="str">
        <f t="shared" si="33"/>
        <v/>
      </c>
      <c r="CC17" s="102" t="str">
        <f t="shared" si="34"/>
        <v/>
      </c>
      <c r="CD17" s="99" t="str">
        <f t="shared" si="35"/>
        <v/>
      </c>
      <c r="CE17" s="96"/>
      <c r="CF17" s="115"/>
    </row>
    <row r="18" spans="1:84" s="25" customFormat="1" ht="42" customHeight="1" x14ac:dyDescent="0.25">
      <c r="A18" s="113">
        <f t="shared" si="36"/>
        <v>43480</v>
      </c>
      <c r="B18" s="100">
        <f t="shared" si="37"/>
        <v>43480</v>
      </c>
      <c r="C18" s="101" t="str">
        <f t="shared" si="0"/>
        <v/>
      </c>
      <c r="D18" s="102">
        <f t="shared" si="1"/>
        <v>3</v>
      </c>
      <c r="E18" s="99" t="str">
        <f t="shared" si="2"/>
        <v/>
      </c>
      <c r="F18" s="96"/>
      <c r="G18" s="96"/>
      <c r="H18" s="98">
        <f t="shared" si="38"/>
        <v>43511</v>
      </c>
      <c r="I18" s="100">
        <f t="shared" si="38"/>
        <v>43511</v>
      </c>
      <c r="J18" s="101" t="str">
        <f t="shared" si="3"/>
        <v/>
      </c>
      <c r="K18" s="102" t="str">
        <f t="shared" si="4"/>
        <v/>
      </c>
      <c r="L18" s="99" t="str">
        <f t="shared" si="5"/>
        <v/>
      </c>
      <c r="M18" s="96"/>
      <c r="N18" s="96"/>
      <c r="O18" s="98">
        <f t="shared" si="39"/>
        <v>43539</v>
      </c>
      <c r="P18" s="100">
        <f t="shared" si="39"/>
        <v>43539</v>
      </c>
      <c r="Q18" s="101" t="str">
        <f t="shared" si="6"/>
        <v/>
      </c>
      <c r="R18" s="102" t="str">
        <f t="shared" si="7"/>
        <v/>
      </c>
      <c r="S18" s="99" t="str">
        <f t="shared" si="8"/>
        <v/>
      </c>
      <c r="T18" s="96"/>
      <c r="U18" s="96"/>
      <c r="V18" s="98">
        <f t="shared" si="40"/>
        <v>43570</v>
      </c>
      <c r="W18" s="100">
        <f t="shared" si="40"/>
        <v>43570</v>
      </c>
      <c r="X18" s="101" t="str">
        <f t="shared" si="9"/>
        <v/>
      </c>
      <c r="Y18" s="102" t="str">
        <f t="shared" si="10"/>
        <v/>
      </c>
      <c r="Z18" s="99" t="str">
        <f t="shared" si="11"/>
        <v/>
      </c>
      <c r="AA18" s="96"/>
      <c r="AB18" s="96"/>
      <c r="AC18" s="98">
        <f t="shared" si="41"/>
        <v>43600</v>
      </c>
      <c r="AD18" s="100">
        <f t="shared" si="41"/>
        <v>43600</v>
      </c>
      <c r="AE18" s="101" t="str">
        <f t="shared" si="12"/>
        <v/>
      </c>
      <c r="AF18" s="102" t="str">
        <f t="shared" si="13"/>
        <v/>
      </c>
      <c r="AG18" s="99" t="str">
        <f t="shared" si="14"/>
        <v/>
      </c>
      <c r="AH18" s="96"/>
      <c r="AI18" s="96"/>
      <c r="AJ18" s="98">
        <f t="shared" si="42"/>
        <v>43631</v>
      </c>
      <c r="AK18" s="100">
        <f t="shared" si="42"/>
        <v>43631</v>
      </c>
      <c r="AL18" s="101" t="str">
        <f t="shared" si="15"/>
        <v/>
      </c>
      <c r="AM18" s="102" t="str">
        <f t="shared" si="16"/>
        <v/>
      </c>
      <c r="AN18" s="99" t="str">
        <f t="shared" si="17"/>
        <v/>
      </c>
      <c r="AO18" s="96"/>
      <c r="AP18" s="96"/>
      <c r="AQ18" s="98">
        <f t="shared" si="43"/>
        <v>43661</v>
      </c>
      <c r="AR18" s="100">
        <f t="shared" si="43"/>
        <v>43661</v>
      </c>
      <c r="AS18" s="101" t="str">
        <f t="shared" si="18"/>
        <v/>
      </c>
      <c r="AT18" s="102" t="str">
        <f t="shared" si="19"/>
        <v/>
      </c>
      <c r="AU18" s="99" t="str">
        <f t="shared" si="20"/>
        <v/>
      </c>
      <c r="AV18" s="96"/>
      <c r="AW18" s="96"/>
      <c r="AX18" s="98">
        <f t="shared" si="44"/>
        <v>43692</v>
      </c>
      <c r="AY18" s="100">
        <f t="shared" si="45"/>
        <v>43692</v>
      </c>
      <c r="AZ18" s="101">
        <f t="shared" si="21"/>
        <v>1</v>
      </c>
      <c r="BA18" s="102" t="str">
        <f t="shared" si="22"/>
        <v/>
      </c>
      <c r="BB18" s="99" t="str">
        <f t="shared" si="23"/>
        <v>Ferien</v>
      </c>
      <c r="BC18" s="96"/>
      <c r="BD18" s="96"/>
      <c r="BE18" s="98">
        <f t="shared" si="46"/>
        <v>43723</v>
      </c>
      <c r="BF18" s="100">
        <f t="shared" si="47"/>
        <v>43723</v>
      </c>
      <c r="BG18" s="101" t="str">
        <f t="shared" si="24"/>
        <v/>
      </c>
      <c r="BH18" s="102" t="str">
        <f t="shared" si="25"/>
        <v/>
      </c>
      <c r="BI18" s="99" t="str">
        <f t="shared" si="26"/>
        <v/>
      </c>
      <c r="BJ18" s="96"/>
      <c r="BK18" s="96"/>
      <c r="BL18" s="98">
        <f t="shared" si="48"/>
        <v>43753</v>
      </c>
      <c r="BM18" s="100">
        <f t="shared" si="49"/>
        <v>43753</v>
      </c>
      <c r="BN18" s="101" t="str">
        <f t="shared" si="27"/>
        <v/>
      </c>
      <c r="BO18" s="102">
        <f t="shared" si="28"/>
        <v>42</v>
      </c>
      <c r="BP18" s="99" t="str">
        <f t="shared" si="29"/>
        <v/>
      </c>
      <c r="BQ18" s="96"/>
      <c r="BR18" s="96"/>
      <c r="BS18" s="98">
        <f t="shared" si="50"/>
        <v>43784</v>
      </c>
      <c r="BT18" s="100">
        <f t="shared" si="51"/>
        <v>43784</v>
      </c>
      <c r="BU18" s="101" t="str">
        <f t="shared" si="30"/>
        <v/>
      </c>
      <c r="BV18" s="102" t="str">
        <f t="shared" si="31"/>
        <v/>
      </c>
      <c r="BW18" s="99" t="str">
        <f t="shared" si="32"/>
        <v/>
      </c>
      <c r="BX18" s="96"/>
      <c r="BY18" s="96"/>
      <c r="BZ18" s="98">
        <f t="shared" si="52"/>
        <v>43814</v>
      </c>
      <c r="CA18" s="100">
        <f t="shared" si="53"/>
        <v>43814</v>
      </c>
      <c r="CB18" s="101" t="str">
        <f t="shared" si="33"/>
        <v/>
      </c>
      <c r="CC18" s="102" t="str">
        <f t="shared" si="34"/>
        <v/>
      </c>
      <c r="CD18" s="99" t="str">
        <f t="shared" si="35"/>
        <v/>
      </c>
      <c r="CE18" s="96"/>
      <c r="CF18" s="115"/>
    </row>
    <row r="19" spans="1:84" s="25" customFormat="1" ht="42" customHeight="1" x14ac:dyDescent="0.25">
      <c r="A19" s="113">
        <f t="shared" si="36"/>
        <v>43481</v>
      </c>
      <c r="B19" s="100">
        <f t="shared" si="37"/>
        <v>43481</v>
      </c>
      <c r="C19" s="101" t="str">
        <f t="shared" si="0"/>
        <v/>
      </c>
      <c r="D19" s="102" t="str">
        <f t="shared" si="1"/>
        <v/>
      </c>
      <c r="E19" s="99" t="str">
        <f t="shared" si="2"/>
        <v/>
      </c>
      <c r="F19" s="96"/>
      <c r="G19" s="96"/>
      <c r="H19" s="98">
        <f t="shared" si="38"/>
        <v>43512</v>
      </c>
      <c r="I19" s="100">
        <f t="shared" si="38"/>
        <v>43512</v>
      </c>
      <c r="J19" s="101" t="str">
        <f t="shared" si="3"/>
        <v/>
      </c>
      <c r="K19" s="102" t="str">
        <f t="shared" si="4"/>
        <v/>
      </c>
      <c r="L19" s="99" t="str">
        <f t="shared" si="5"/>
        <v/>
      </c>
      <c r="M19" s="96"/>
      <c r="N19" s="96"/>
      <c r="O19" s="98">
        <f t="shared" si="39"/>
        <v>43540</v>
      </c>
      <c r="P19" s="100">
        <f t="shared" si="39"/>
        <v>43540</v>
      </c>
      <c r="Q19" s="101" t="str">
        <f t="shared" si="6"/>
        <v/>
      </c>
      <c r="R19" s="102" t="str">
        <f t="shared" si="7"/>
        <v/>
      </c>
      <c r="S19" s="99" t="str">
        <f t="shared" si="8"/>
        <v/>
      </c>
      <c r="T19" s="96"/>
      <c r="U19" s="96"/>
      <c r="V19" s="98">
        <f t="shared" si="40"/>
        <v>43571</v>
      </c>
      <c r="W19" s="100">
        <f t="shared" si="40"/>
        <v>43571</v>
      </c>
      <c r="X19" s="101" t="str">
        <f t="shared" si="9"/>
        <v/>
      </c>
      <c r="Y19" s="102">
        <f t="shared" si="10"/>
        <v>16</v>
      </c>
      <c r="Z19" s="99" t="str">
        <f t="shared" si="11"/>
        <v/>
      </c>
      <c r="AA19" s="96"/>
      <c r="AB19" s="96"/>
      <c r="AC19" s="98">
        <f t="shared" si="41"/>
        <v>43601</v>
      </c>
      <c r="AD19" s="100">
        <f t="shared" si="41"/>
        <v>43601</v>
      </c>
      <c r="AE19" s="101" t="str">
        <f t="shared" si="12"/>
        <v/>
      </c>
      <c r="AF19" s="102" t="str">
        <f t="shared" si="13"/>
        <v/>
      </c>
      <c r="AG19" s="99" t="str">
        <f t="shared" si="14"/>
        <v/>
      </c>
      <c r="AH19" s="96"/>
      <c r="AI19" s="96"/>
      <c r="AJ19" s="98">
        <f t="shared" si="42"/>
        <v>43632</v>
      </c>
      <c r="AK19" s="100">
        <f t="shared" si="42"/>
        <v>43632</v>
      </c>
      <c r="AL19" s="101" t="str">
        <f t="shared" si="15"/>
        <v/>
      </c>
      <c r="AM19" s="102" t="str">
        <f t="shared" si="16"/>
        <v/>
      </c>
      <c r="AN19" s="99" t="str">
        <f t="shared" si="17"/>
        <v/>
      </c>
      <c r="AO19" s="96"/>
      <c r="AP19" s="96"/>
      <c r="AQ19" s="98">
        <f t="shared" si="43"/>
        <v>43662</v>
      </c>
      <c r="AR19" s="100">
        <f t="shared" si="43"/>
        <v>43662</v>
      </c>
      <c r="AS19" s="101" t="str">
        <f t="shared" si="18"/>
        <v/>
      </c>
      <c r="AT19" s="102">
        <f t="shared" si="19"/>
        <v>29</v>
      </c>
      <c r="AU19" s="99" t="str">
        <f t="shared" si="20"/>
        <v/>
      </c>
      <c r="AV19" s="96"/>
      <c r="AW19" s="96"/>
      <c r="AX19" s="98">
        <f t="shared" si="44"/>
        <v>43693</v>
      </c>
      <c r="AY19" s="100">
        <f t="shared" si="45"/>
        <v>43693</v>
      </c>
      <c r="AZ19" s="101">
        <f t="shared" si="21"/>
        <v>1</v>
      </c>
      <c r="BA19" s="102" t="str">
        <f t="shared" si="22"/>
        <v/>
      </c>
      <c r="BB19" s="99" t="str">
        <f t="shared" si="23"/>
        <v>Ferien</v>
      </c>
      <c r="BC19" s="96"/>
      <c r="BD19" s="96"/>
      <c r="BE19" s="98">
        <f t="shared" si="46"/>
        <v>43724</v>
      </c>
      <c r="BF19" s="100">
        <f t="shared" si="47"/>
        <v>43724</v>
      </c>
      <c r="BG19" s="101" t="str">
        <f t="shared" si="24"/>
        <v/>
      </c>
      <c r="BH19" s="102" t="str">
        <f t="shared" si="25"/>
        <v/>
      </c>
      <c r="BI19" s="99" t="str">
        <f t="shared" si="26"/>
        <v/>
      </c>
      <c r="BJ19" s="96"/>
      <c r="BK19" s="96"/>
      <c r="BL19" s="98">
        <f t="shared" si="48"/>
        <v>43754</v>
      </c>
      <c r="BM19" s="100">
        <f t="shared" si="49"/>
        <v>43754</v>
      </c>
      <c r="BN19" s="101" t="str">
        <f t="shared" si="27"/>
        <v/>
      </c>
      <c r="BO19" s="102" t="str">
        <f t="shared" si="28"/>
        <v/>
      </c>
      <c r="BP19" s="99" t="str">
        <f t="shared" si="29"/>
        <v/>
      </c>
      <c r="BQ19" s="96"/>
      <c r="BR19" s="96"/>
      <c r="BS19" s="98">
        <f t="shared" si="50"/>
        <v>43785</v>
      </c>
      <c r="BT19" s="100">
        <f t="shared" si="51"/>
        <v>43785</v>
      </c>
      <c r="BU19" s="101" t="str">
        <f t="shared" si="30"/>
        <v/>
      </c>
      <c r="BV19" s="102" t="str">
        <f t="shared" si="31"/>
        <v/>
      </c>
      <c r="BW19" s="99" t="str">
        <f t="shared" si="32"/>
        <v/>
      </c>
      <c r="BX19" s="96"/>
      <c r="BY19" s="96"/>
      <c r="BZ19" s="98">
        <f t="shared" si="52"/>
        <v>43815</v>
      </c>
      <c r="CA19" s="100">
        <f t="shared" si="53"/>
        <v>43815</v>
      </c>
      <c r="CB19" s="101" t="str">
        <f t="shared" si="33"/>
        <v/>
      </c>
      <c r="CC19" s="102" t="str">
        <f t="shared" si="34"/>
        <v/>
      </c>
      <c r="CD19" s="99" t="str">
        <f t="shared" si="35"/>
        <v/>
      </c>
      <c r="CE19" s="96"/>
      <c r="CF19" s="115"/>
    </row>
    <row r="20" spans="1:84" s="25" customFormat="1" ht="42" customHeight="1" x14ac:dyDescent="0.25">
      <c r="A20" s="113">
        <f t="shared" si="36"/>
        <v>43482</v>
      </c>
      <c r="B20" s="100">
        <f t="shared" si="37"/>
        <v>43482</v>
      </c>
      <c r="C20" s="101" t="str">
        <f t="shared" si="0"/>
        <v/>
      </c>
      <c r="D20" s="102" t="str">
        <f t="shared" si="1"/>
        <v/>
      </c>
      <c r="E20" s="99" t="str">
        <f t="shared" si="2"/>
        <v/>
      </c>
      <c r="F20" s="96"/>
      <c r="G20" s="96"/>
      <c r="H20" s="98">
        <f t="shared" si="38"/>
        <v>43513</v>
      </c>
      <c r="I20" s="100">
        <f t="shared" si="38"/>
        <v>43513</v>
      </c>
      <c r="J20" s="101" t="str">
        <f t="shared" si="3"/>
        <v/>
      </c>
      <c r="K20" s="102" t="str">
        <f t="shared" si="4"/>
        <v/>
      </c>
      <c r="L20" s="99" t="str">
        <f t="shared" si="5"/>
        <v/>
      </c>
      <c r="M20" s="96"/>
      <c r="N20" s="96"/>
      <c r="O20" s="98">
        <f t="shared" si="39"/>
        <v>43541</v>
      </c>
      <c r="P20" s="100">
        <f t="shared" si="39"/>
        <v>43541</v>
      </c>
      <c r="Q20" s="101" t="str">
        <f t="shared" si="6"/>
        <v/>
      </c>
      <c r="R20" s="102" t="str">
        <f t="shared" si="7"/>
        <v/>
      </c>
      <c r="S20" s="99" t="str">
        <f t="shared" si="8"/>
        <v/>
      </c>
      <c r="T20" s="96"/>
      <c r="U20" s="96"/>
      <c r="V20" s="98">
        <f t="shared" si="40"/>
        <v>43572</v>
      </c>
      <c r="W20" s="100">
        <f t="shared" si="40"/>
        <v>43572</v>
      </c>
      <c r="X20" s="101" t="str">
        <f t="shared" si="9"/>
        <v/>
      </c>
      <c r="Y20" s="102" t="str">
        <f t="shared" si="10"/>
        <v/>
      </c>
      <c r="Z20" s="99" t="str">
        <f t="shared" si="11"/>
        <v/>
      </c>
      <c r="AA20" s="96"/>
      <c r="AB20" s="96"/>
      <c r="AC20" s="98">
        <f t="shared" si="41"/>
        <v>43602</v>
      </c>
      <c r="AD20" s="100">
        <f t="shared" si="41"/>
        <v>43602</v>
      </c>
      <c r="AE20" s="101" t="str">
        <f t="shared" si="12"/>
        <v>x</v>
      </c>
      <c r="AF20" s="102" t="str">
        <f t="shared" si="13"/>
        <v/>
      </c>
      <c r="AG20" s="99" t="str">
        <f t="shared" si="14"/>
        <v>Christi Himmelfahrt</v>
      </c>
      <c r="AH20" s="96"/>
      <c r="AI20" s="96"/>
      <c r="AJ20" s="98">
        <f t="shared" si="42"/>
        <v>43633</v>
      </c>
      <c r="AK20" s="100">
        <f t="shared" si="42"/>
        <v>43633</v>
      </c>
      <c r="AL20" s="101" t="str">
        <f t="shared" si="15"/>
        <v/>
      </c>
      <c r="AM20" s="102" t="str">
        <f t="shared" si="16"/>
        <v/>
      </c>
      <c r="AN20" s="99" t="str">
        <f t="shared" si="17"/>
        <v/>
      </c>
      <c r="AO20" s="96"/>
      <c r="AP20" s="96"/>
      <c r="AQ20" s="98">
        <f t="shared" si="43"/>
        <v>43663</v>
      </c>
      <c r="AR20" s="100">
        <f t="shared" si="43"/>
        <v>43663</v>
      </c>
      <c r="AS20" s="101" t="str">
        <f t="shared" si="18"/>
        <v/>
      </c>
      <c r="AT20" s="102" t="str">
        <f t="shared" si="19"/>
        <v/>
      </c>
      <c r="AU20" s="99" t="str">
        <f t="shared" si="20"/>
        <v/>
      </c>
      <c r="AV20" s="96"/>
      <c r="AW20" s="96"/>
      <c r="AX20" s="98">
        <f t="shared" si="44"/>
        <v>43694</v>
      </c>
      <c r="AY20" s="100">
        <f t="shared" si="45"/>
        <v>43694</v>
      </c>
      <c r="AZ20" s="101">
        <f t="shared" si="21"/>
        <v>1</v>
      </c>
      <c r="BA20" s="102" t="str">
        <f t="shared" si="22"/>
        <v/>
      </c>
      <c r="BB20" s="99" t="str">
        <f t="shared" si="23"/>
        <v>Ferien</v>
      </c>
      <c r="BC20" s="96"/>
      <c r="BD20" s="97"/>
      <c r="BE20" s="98">
        <f t="shared" si="46"/>
        <v>43725</v>
      </c>
      <c r="BF20" s="100">
        <f t="shared" si="47"/>
        <v>43725</v>
      </c>
      <c r="BG20" s="101" t="str">
        <f t="shared" si="24"/>
        <v/>
      </c>
      <c r="BH20" s="102">
        <f t="shared" si="25"/>
        <v>38</v>
      </c>
      <c r="BI20" s="99" t="str">
        <f t="shared" si="26"/>
        <v/>
      </c>
      <c r="BJ20" s="96"/>
      <c r="BK20" s="96"/>
      <c r="BL20" s="98">
        <f t="shared" si="48"/>
        <v>43755</v>
      </c>
      <c r="BM20" s="100">
        <f t="shared" si="49"/>
        <v>43755</v>
      </c>
      <c r="BN20" s="101" t="str">
        <f t="shared" si="27"/>
        <v/>
      </c>
      <c r="BO20" s="102" t="str">
        <f t="shared" si="28"/>
        <v/>
      </c>
      <c r="BP20" s="99" t="str">
        <f t="shared" si="29"/>
        <v/>
      </c>
      <c r="BQ20" s="96"/>
      <c r="BR20" s="96"/>
      <c r="BS20" s="98">
        <f t="shared" si="50"/>
        <v>43786</v>
      </c>
      <c r="BT20" s="100">
        <f t="shared" si="51"/>
        <v>43786</v>
      </c>
      <c r="BU20" s="101" t="str">
        <f t="shared" si="30"/>
        <v/>
      </c>
      <c r="BV20" s="102" t="str">
        <f t="shared" si="31"/>
        <v/>
      </c>
      <c r="BW20" s="99" t="str">
        <f t="shared" si="32"/>
        <v/>
      </c>
      <c r="BX20" s="96"/>
      <c r="BY20" s="96"/>
      <c r="BZ20" s="98">
        <f t="shared" si="52"/>
        <v>43816</v>
      </c>
      <c r="CA20" s="100">
        <f t="shared" si="53"/>
        <v>43816</v>
      </c>
      <c r="CB20" s="101" t="str">
        <f t="shared" si="33"/>
        <v/>
      </c>
      <c r="CC20" s="102">
        <f t="shared" si="34"/>
        <v>51</v>
      </c>
      <c r="CD20" s="99" t="str">
        <f t="shared" si="35"/>
        <v/>
      </c>
      <c r="CE20" s="96"/>
      <c r="CF20" s="115"/>
    </row>
    <row r="21" spans="1:84" s="25" customFormat="1" ht="42" customHeight="1" x14ac:dyDescent="0.25">
      <c r="A21" s="113">
        <f t="shared" si="36"/>
        <v>43483</v>
      </c>
      <c r="B21" s="100">
        <f t="shared" si="37"/>
        <v>43483</v>
      </c>
      <c r="C21" s="101" t="str">
        <f t="shared" si="0"/>
        <v/>
      </c>
      <c r="D21" s="102" t="str">
        <f t="shared" si="1"/>
        <v/>
      </c>
      <c r="E21" s="99" t="str">
        <f t="shared" si="2"/>
        <v/>
      </c>
      <c r="F21" s="96"/>
      <c r="G21" s="96"/>
      <c r="H21" s="98">
        <f t="shared" si="38"/>
        <v>43514</v>
      </c>
      <c r="I21" s="100">
        <f t="shared" si="38"/>
        <v>43514</v>
      </c>
      <c r="J21" s="101" t="str">
        <f t="shared" si="3"/>
        <v/>
      </c>
      <c r="K21" s="102" t="str">
        <f t="shared" si="4"/>
        <v/>
      </c>
      <c r="L21" s="99" t="str">
        <f t="shared" si="5"/>
        <v/>
      </c>
      <c r="M21" s="96"/>
      <c r="N21" s="96"/>
      <c r="O21" s="98">
        <f t="shared" si="39"/>
        <v>43542</v>
      </c>
      <c r="P21" s="100">
        <f t="shared" si="39"/>
        <v>43542</v>
      </c>
      <c r="Q21" s="101" t="str">
        <f t="shared" si="6"/>
        <v/>
      </c>
      <c r="R21" s="102" t="str">
        <f t="shared" si="7"/>
        <v/>
      </c>
      <c r="S21" s="99" t="str">
        <f t="shared" si="8"/>
        <v/>
      </c>
      <c r="T21" s="96"/>
      <c r="U21" s="96"/>
      <c r="V21" s="98">
        <f t="shared" si="40"/>
        <v>43573</v>
      </c>
      <c r="W21" s="100">
        <f t="shared" si="40"/>
        <v>43573</v>
      </c>
      <c r="X21" s="101" t="str">
        <f t="shared" si="9"/>
        <v/>
      </c>
      <c r="Y21" s="102" t="str">
        <f t="shared" si="10"/>
        <v/>
      </c>
      <c r="Z21" s="99" t="str">
        <f t="shared" si="11"/>
        <v/>
      </c>
      <c r="AA21" s="96"/>
      <c r="AB21" s="96"/>
      <c r="AC21" s="98">
        <f t="shared" si="41"/>
        <v>43603</v>
      </c>
      <c r="AD21" s="100">
        <f t="shared" si="41"/>
        <v>43603</v>
      </c>
      <c r="AE21" s="101" t="str">
        <f t="shared" si="12"/>
        <v/>
      </c>
      <c r="AF21" s="102" t="str">
        <f t="shared" si="13"/>
        <v/>
      </c>
      <c r="AG21" s="99" t="str">
        <f t="shared" si="14"/>
        <v/>
      </c>
      <c r="AH21" s="96"/>
      <c r="AI21" s="96"/>
      <c r="AJ21" s="98">
        <f t="shared" si="42"/>
        <v>43634</v>
      </c>
      <c r="AK21" s="100">
        <f t="shared" si="42"/>
        <v>43634</v>
      </c>
      <c r="AL21" s="101" t="str">
        <f t="shared" si="15"/>
        <v/>
      </c>
      <c r="AM21" s="102">
        <f t="shared" si="16"/>
        <v>25</v>
      </c>
      <c r="AN21" s="99" t="str">
        <f t="shared" si="17"/>
        <v/>
      </c>
      <c r="AO21" s="96"/>
      <c r="AP21" s="96"/>
      <c r="AQ21" s="98">
        <f t="shared" si="43"/>
        <v>43664</v>
      </c>
      <c r="AR21" s="100">
        <f t="shared" si="43"/>
        <v>43664</v>
      </c>
      <c r="AS21" s="101" t="str">
        <f t="shared" si="18"/>
        <v/>
      </c>
      <c r="AT21" s="102" t="str">
        <f t="shared" si="19"/>
        <v/>
      </c>
      <c r="AU21" s="99" t="str">
        <f t="shared" si="20"/>
        <v/>
      </c>
      <c r="AV21" s="96"/>
      <c r="AW21" s="96"/>
      <c r="AX21" s="98">
        <f t="shared" si="44"/>
        <v>43695</v>
      </c>
      <c r="AY21" s="100">
        <f t="shared" si="45"/>
        <v>43695</v>
      </c>
      <c r="AZ21" s="101">
        <f t="shared" si="21"/>
        <v>1</v>
      </c>
      <c r="BA21" s="102" t="str">
        <f t="shared" si="22"/>
        <v/>
      </c>
      <c r="BB21" s="99" t="str">
        <f t="shared" si="23"/>
        <v>Ferien</v>
      </c>
      <c r="BC21" s="96"/>
      <c r="BD21" s="97"/>
      <c r="BE21" s="98">
        <f t="shared" si="46"/>
        <v>43726</v>
      </c>
      <c r="BF21" s="100">
        <f t="shared" si="47"/>
        <v>43726</v>
      </c>
      <c r="BG21" s="101" t="str">
        <f t="shared" si="24"/>
        <v/>
      </c>
      <c r="BH21" s="102" t="str">
        <f t="shared" si="25"/>
        <v/>
      </c>
      <c r="BI21" s="99" t="str">
        <f t="shared" si="26"/>
        <v/>
      </c>
      <c r="BJ21" s="96"/>
      <c r="BK21" s="96"/>
      <c r="BL21" s="98">
        <f t="shared" si="48"/>
        <v>43756</v>
      </c>
      <c r="BM21" s="100">
        <f t="shared" si="49"/>
        <v>43756</v>
      </c>
      <c r="BN21" s="101" t="str">
        <f t="shared" si="27"/>
        <v/>
      </c>
      <c r="BO21" s="102" t="str">
        <f t="shared" si="28"/>
        <v/>
      </c>
      <c r="BP21" s="99" t="str">
        <f t="shared" si="29"/>
        <v/>
      </c>
      <c r="BQ21" s="96"/>
      <c r="BR21" s="96"/>
      <c r="BS21" s="98">
        <f t="shared" si="50"/>
        <v>43787</v>
      </c>
      <c r="BT21" s="100">
        <f t="shared" si="51"/>
        <v>43787</v>
      </c>
      <c r="BU21" s="101" t="str">
        <f t="shared" si="30"/>
        <v/>
      </c>
      <c r="BV21" s="102" t="str">
        <f t="shared" si="31"/>
        <v/>
      </c>
      <c r="BW21" s="99" t="str">
        <f t="shared" si="32"/>
        <v/>
      </c>
      <c r="BX21" s="96"/>
      <c r="BY21" s="96"/>
      <c r="BZ21" s="98">
        <f t="shared" si="52"/>
        <v>43817</v>
      </c>
      <c r="CA21" s="100">
        <f t="shared" si="53"/>
        <v>43817</v>
      </c>
      <c r="CB21" s="101" t="str">
        <f t="shared" si="33"/>
        <v/>
      </c>
      <c r="CC21" s="102" t="str">
        <f t="shared" si="34"/>
        <v/>
      </c>
      <c r="CD21" s="99" t="str">
        <f t="shared" si="35"/>
        <v/>
      </c>
      <c r="CE21" s="96"/>
      <c r="CF21" s="115"/>
    </row>
    <row r="22" spans="1:84" s="25" customFormat="1" ht="42" customHeight="1" x14ac:dyDescent="0.25">
      <c r="A22" s="113">
        <f t="shared" si="36"/>
        <v>43484</v>
      </c>
      <c r="B22" s="100">
        <f t="shared" si="37"/>
        <v>43484</v>
      </c>
      <c r="C22" s="101" t="str">
        <f t="shared" si="0"/>
        <v/>
      </c>
      <c r="D22" s="102" t="str">
        <f t="shared" si="1"/>
        <v/>
      </c>
      <c r="E22" s="99" t="str">
        <f t="shared" si="2"/>
        <v/>
      </c>
      <c r="F22" s="96"/>
      <c r="G22" s="96"/>
      <c r="H22" s="98">
        <f t="shared" si="38"/>
        <v>43515</v>
      </c>
      <c r="I22" s="100">
        <f t="shared" si="38"/>
        <v>43515</v>
      </c>
      <c r="J22" s="101">
        <f t="shared" si="3"/>
        <v>0</v>
      </c>
      <c r="K22" s="102">
        <f t="shared" si="4"/>
        <v>8</v>
      </c>
      <c r="L22" s="99" t="str">
        <f t="shared" si="5"/>
        <v>Rosenmontag</v>
      </c>
      <c r="M22" s="96"/>
      <c r="N22" s="96"/>
      <c r="O22" s="98">
        <f t="shared" si="39"/>
        <v>43543</v>
      </c>
      <c r="P22" s="100">
        <f t="shared" si="39"/>
        <v>43543</v>
      </c>
      <c r="Q22" s="101" t="str">
        <f t="shared" si="6"/>
        <v/>
      </c>
      <c r="R22" s="102">
        <f t="shared" si="7"/>
        <v>12</v>
      </c>
      <c r="S22" s="99" t="str">
        <f t="shared" si="8"/>
        <v/>
      </c>
      <c r="T22" s="96"/>
      <c r="U22" s="96"/>
      <c r="V22" s="98">
        <f t="shared" si="40"/>
        <v>43574</v>
      </c>
      <c r="W22" s="100">
        <f t="shared" si="40"/>
        <v>43574</v>
      </c>
      <c r="X22" s="101" t="str">
        <f t="shared" si="9"/>
        <v/>
      </c>
      <c r="Y22" s="102" t="str">
        <f t="shared" si="10"/>
        <v/>
      </c>
      <c r="Z22" s="99" t="str">
        <f t="shared" si="11"/>
        <v/>
      </c>
      <c r="AA22" s="96"/>
      <c r="AB22" s="96"/>
      <c r="AC22" s="98">
        <f t="shared" si="41"/>
        <v>43604</v>
      </c>
      <c r="AD22" s="100">
        <f t="shared" si="41"/>
        <v>43604</v>
      </c>
      <c r="AE22" s="101" t="str">
        <f t="shared" si="12"/>
        <v/>
      </c>
      <c r="AF22" s="102" t="str">
        <f t="shared" si="13"/>
        <v/>
      </c>
      <c r="AG22" s="99" t="str">
        <f t="shared" si="14"/>
        <v/>
      </c>
      <c r="AH22" s="96"/>
      <c r="AI22" s="96"/>
      <c r="AJ22" s="98">
        <f t="shared" si="42"/>
        <v>43635</v>
      </c>
      <c r="AK22" s="100">
        <f t="shared" si="42"/>
        <v>43635</v>
      </c>
      <c r="AL22" s="101" t="str">
        <f t="shared" si="15"/>
        <v/>
      </c>
      <c r="AM22" s="102" t="str">
        <f t="shared" si="16"/>
        <v/>
      </c>
      <c r="AN22" s="99" t="str">
        <f t="shared" si="17"/>
        <v/>
      </c>
      <c r="AO22" s="96"/>
      <c r="AP22" s="96"/>
      <c r="AQ22" s="98">
        <f t="shared" si="43"/>
        <v>43665</v>
      </c>
      <c r="AR22" s="100">
        <f t="shared" si="43"/>
        <v>43665</v>
      </c>
      <c r="AS22" s="101" t="str">
        <f t="shared" si="18"/>
        <v/>
      </c>
      <c r="AT22" s="102" t="str">
        <f t="shared" si="19"/>
        <v/>
      </c>
      <c r="AU22" s="99" t="str">
        <f t="shared" si="20"/>
        <v/>
      </c>
      <c r="AV22" s="96"/>
      <c r="AW22" s="96"/>
      <c r="AX22" s="98">
        <f t="shared" si="44"/>
        <v>43696</v>
      </c>
      <c r="AY22" s="100">
        <f t="shared" si="45"/>
        <v>43696</v>
      </c>
      <c r="AZ22" s="101">
        <f t="shared" si="21"/>
        <v>1</v>
      </c>
      <c r="BA22" s="102" t="str">
        <f t="shared" si="22"/>
        <v/>
      </c>
      <c r="BB22" s="99" t="str">
        <f t="shared" si="23"/>
        <v>Ferien</v>
      </c>
      <c r="BC22" s="96"/>
      <c r="BD22" s="97"/>
      <c r="BE22" s="98">
        <f t="shared" si="46"/>
        <v>43727</v>
      </c>
      <c r="BF22" s="100">
        <f t="shared" si="47"/>
        <v>43727</v>
      </c>
      <c r="BG22" s="101">
        <f t="shared" si="24"/>
        <v>0</v>
      </c>
      <c r="BH22" s="102" t="str">
        <f t="shared" si="25"/>
        <v/>
      </c>
      <c r="BI22" s="99" t="str">
        <f t="shared" si="26"/>
        <v>Weltkindertag</v>
      </c>
      <c r="BJ22" s="96"/>
      <c r="BK22" s="96"/>
      <c r="BL22" s="98">
        <f t="shared" si="48"/>
        <v>43757</v>
      </c>
      <c r="BM22" s="100">
        <f t="shared" si="49"/>
        <v>43757</v>
      </c>
      <c r="BN22" s="101" t="str">
        <f t="shared" si="27"/>
        <v/>
      </c>
      <c r="BO22" s="102" t="str">
        <f t="shared" si="28"/>
        <v/>
      </c>
      <c r="BP22" s="99" t="str">
        <f t="shared" si="29"/>
        <v/>
      </c>
      <c r="BQ22" s="96"/>
      <c r="BR22" s="96"/>
      <c r="BS22" s="98">
        <f t="shared" si="50"/>
        <v>43788</v>
      </c>
      <c r="BT22" s="100">
        <f t="shared" si="51"/>
        <v>43788</v>
      </c>
      <c r="BU22" s="101" t="str">
        <f t="shared" si="30"/>
        <v/>
      </c>
      <c r="BV22" s="102">
        <f t="shared" si="31"/>
        <v>47</v>
      </c>
      <c r="BW22" s="99" t="str">
        <f t="shared" si="32"/>
        <v/>
      </c>
      <c r="BX22" s="96"/>
      <c r="BY22" s="96"/>
      <c r="BZ22" s="98">
        <f t="shared" si="52"/>
        <v>43818</v>
      </c>
      <c r="CA22" s="100">
        <f t="shared" si="53"/>
        <v>43818</v>
      </c>
      <c r="CB22" s="101" t="str">
        <f t="shared" si="33"/>
        <v/>
      </c>
      <c r="CC22" s="102" t="str">
        <f t="shared" si="34"/>
        <v/>
      </c>
      <c r="CD22" s="99" t="str">
        <f t="shared" si="35"/>
        <v/>
      </c>
      <c r="CE22" s="96"/>
      <c r="CF22" s="115"/>
    </row>
    <row r="23" spans="1:84" s="25" customFormat="1" ht="42" customHeight="1" x14ac:dyDescent="0.25">
      <c r="A23" s="113">
        <f t="shared" si="36"/>
        <v>43485</v>
      </c>
      <c r="B23" s="100">
        <f t="shared" si="37"/>
        <v>43485</v>
      </c>
      <c r="C23" s="101" t="str">
        <f t="shared" si="0"/>
        <v/>
      </c>
      <c r="D23" s="102" t="str">
        <f t="shared" si="1"/>
        <v/>
      </c>
      <c r="E23" s="99" t="str">
        <f t="shared" si="2"/>
        <v/>
      </c>
      <c r="F23" s="96"/>
      <c r="G23" s="96"/>
      <c r="H23" s="98">
        <f t="shared" si="38"/>
        <v>43516</v>
      </c>
      <c r="I23" s="100">
        <f t="shared" si="38"/>
        <v>43516</v>
      </c>
      <c r="J23" s="101">
        <f t="shared" si="3"/>
        <v>0</v>
      </c>
      <c r="K23" s="102" t="str">
        <f t="shared" si="4"/>
        <v/>
      </c>
      <c r="L23" s="99" t="str">
        <f t="shared" si="5"/>
        <v>Fastnachtdienstag</v>
      </c>
      <c r="M23" s="96"/>
      <c r="N23" s="96"/>
      <c r="O23" s="98">
        <f t="shared" si="39"/>
        <v>43544</v>
      </c>
      <c r="P23" s="100">
        <f t="shared" si="39"/>
        <v>43544</v>
      </c>
      <c r="Q23" s="101" t="str">
        <f t="shared" si="6"/>
        <v/>
      </c>
      <c r="R23" s="102" t="str">
        <f t="shared" si="7"/>
        <v/>
      </c>
      <c r="S23" s="99" t="str">
        <f t="shared" si="8"/>
        <v/>
      </c>
      <c r="T23" s="96"/>
      <c r="U23" s="96"/>
      <c r="V23" s="98">
        <f t="shared" si="40"/>
        <v>43575</v>
      </c>
      <c r="W23" s="100">
        <f t="shared" si="40"/>
        <v>43575</v>
      </c>
      <c r="X23" s="101" t="str">
        <f t="shared" si="9"/>
        <v/>
      </c>
      <c r="Y23" s="102" t="str">
        <f t="shared" si="10"/>
        <v/>
      </c>
      <c r="Z23" s="99" t="str">
        <f t="shared" si="11"/>
        <v/>
      </c>
      <c r="AA23" s="96"/>
      <c r="AB23" s="96"/>
      <c r="AC23" s="98">
        <f t="shared" si="41"/>
        <v>43605</v>
      </c>
      <c r="AD23" s="100">
        <f t="shared" si="41"/>
        <v>43605</v>
      </c>
      <c r="AE23" s="101" t="str">
        <f t="shared" si="12"/>
        <v/>
      </c>
      <c r="AF23" s="102" t="str">
        <f t="shared" si="13"/>
        <v/>
      </c>
      <c r="AG23" s="99" t="str">
        <f t="shared" si="14"/>
        <v/>
      </c>
      <c r="AH23" s="96"/>
      <c r="AI23" s="96"/>
      <c r="AJ23" s="98">
        <f t="shared" si="42"/>
        <v>43636</v>
      </c>
      <c r="AK23" s="100">
        <f t="shared" si="42"/>
        <v>43636</v>
      </c>
      <c r="AL23" s="101" t="str">
        <f t="shared" si="15"/>
        <v/>
      </c>
      <c r="AM23" s="102" t="str">
        <f t="shared" si="16"/>
        <v/>
      </c>
      <c r="AN23" s="99" t="str">
        <f t="shared" si="17"/>
        <v/>
      </c>
      <c r="AO23" s="96"/>
      <c r="AP23" s="96"/>
      <c r="AQ23" s="98">
        <f t="shared" si="43"/>
        <v>43666</v>
      </c>
      <c r="AR23" s="100">
        <f t="shared" si="43"/>
        <v>43666</v>
      </c>
      <c r="AS23" s="101" t="str">
        <f t="shared" si="18"/>
        <v/>
      </c>
      <c r="AT23" s="102" t="str">
        <f t="shared" si="19"/>
        <v/>
      </c>
      <c r="AU23" s="99" t="str">
        <f t="shared" si="20"/>
        <v/>
      </c>
      <c r="AV23" s="96"/>
      <c r="AW23" s="96"/>
      <c r="AX23" s="98">
        <f t="shared" si="44"/>
        <v>43697</v>
      </c>
      <c r="AY23" s="100">
        <f t="shared" si="45"/>
        <v>43697</v>
      </c>
      <c r="AZ23" s="101">
        <f t="shared" si="21"/>
        <v>1</v>
      </c>
      <c r="BA23" s="102">
        <f t="shared" si="22"/>
        <v>34</v>
      </c>
      <c r="BB23" s="99" t="str">
        <f t="shared" si="23"/>
        <v>Ferien</v>
      </c>
      <c r="BC23" s="96"/>
      <c r="BD23" s="97"/>
      <c r="BE23" s="98">
        <f t="shared" si="46"/>
        <v>43728</v>
      </c>
      <c r="BF23" s="100">
        <f t="shared" si="47"/>
        <v>43728</v>
      </c>
      <c r="BG23" s="101" t="str">
        <f t="shared" si="24"/>
        <v/>
      </c>
      <c r="BH23" s="102" t="str">
        <f t="shared" si="25"/>
        <v/>
      </c>
      <c r="BI23" s="99" t="str">
        <f t="shared" si="26"/>
        <v/>
      </c>
      <c r="BJ23" s="96"/>
      <c r="BK23" s="96"/>
      <c r="BL23" s="98">
        <f t="shared" si="48"/>
        <v>43758</v>
      </c>
      <c r="BM23" s="100">
        <f t="shared" si="49"/>
        <v>43758</v>
      </c>
      <c r="BN23" s="101" t="str">
        <f t="shared" si="27"/>
        <v/>
      </c>
      <c r="BO23" s="102" t="str">
        <f t="shared" si="28"/>
        <v/>
      </c>
      <c r="BP23" s="99" t="str">
        <f t="shared" si="29"/>
        <v/>
      </c>
      <c r="BQ23" s="96"/>
      <c r="BR23" s="96"/>
      <c r="BS23" s="98">
        <f t="shared" si="50"/>
        <v>43789</v>
      </c>
      <c r="BT23" s="100">
        <f t="shared" si="51"/>
        <v>43789</v>
      </c>
      <c r="BU23" s="101" t="str">
        <f t="shared" si="30"/>
        <v/>
      </c>
      <c r="BV23" s="102" t="str">
        <f t="shared" si="31"/>
        <v/>
      </c>
      <c r="BW23" s="99" t="str">
        <f t="shared" si="32"/>
        <v/>
      </c>
      <c r="BX23" s="96"/>
      <c r="BY23" s="96"/>
      <c r="BZ23" s="98">
        <f t="shared" si="52"/>
        <v>43819</v>
      </c>
      <c r="CA23" s="100">
        <f t="shared" si="53"/>
        <v>43819</v>
      </c>
      <c r="CB23" s="101" t="str">
        <f t="shared" si="33"/>
        <v/>
      </c>
      <c r="CC23" s="102" t="str">
        <f t="shared" si="34"/>
        <v/>
      </c>
      <c r="CD23" s="99" t="str">
        <f t="shared" si="35"/>
        <v/>
      </c>
      <c r="CE23" s="96"/>
      <c r="CF23" s="115"/>
    </row>
    <row r="24" spans="1:84" s="25" customFormat="1" ht="42" customHeight="1" x14ac:dyDescent="0.25">
      <c r="A24" s="113">
        <f t="shared" si="36"/>
        <v>43486</v>
      </c>
      <c r="B24" s="100">
        <f t="shared" si="37"/>
        <v>43486</v>
      </c>
      <c r="C24" s="101" t="str">
        <f t="shared" si="0"/>
        <v/>
      </c>
      <c r="D24" s="102" t="str">
        <f t="shared" si="1"/>
        <v/>
      </c>
      <c r="E24" s="99" t="str">
        <f t="shared" si="2"/>
        <v/>
      </c>
      <c r="F24" s="96"/>
      <c r="G24" s="96"/>
      <c r="H24" s="98">
        <f t="shared" si="38"/>
        <v>43517</v>
      </c>
      <c r="I24" s="100">
        <f t="shared" si="38"/>
        <v>43517</v>
      </c>
      <c r="J24" s="101" t="str">
        <f t="shared" si="3"/>
        <v/>
      </c>
      <c r="K24" s="102" t="str">
        <f t="shared" si="4"/>
        <v/>
      </c>
      <c r="L24" s="99" t="str">
        <f t="shared" si="5"/>
        <v/>
      </c>
      <c r="M24" s="96"/>
      <c r="N24" s="96"/>
      <c r="O24" s="98">
        <f t="shared" si="39"/>
        <v>43545</v>
      </c>
      <c r="P24" s="100">
        <f t="shared" si="39"/>
        <v>43545</v>
      </c>
      <c r="Q24" s="101" t="str">
        <f t="shared" si="6"/>
        <v/>
      </c>
      <c r="R24" s="102" t="str">
        <f t="shared" si="7"/>
        <v/>
      </c>
      <c r="S24" s="99" t="str">
        <f t="shared" si="8"/>
        <v/>
      </c>
      <c r="T24" s="96"/>
      <c r="U24" s="96"/>
      <c r="V24" s="98">
        <f t="shared" si="40"/>
        <v>43576</v>
      </c>
      <c r="W24" s="100">
        <f t="shared" si="40"/>
        <v>43576</v>
      </c>
      <c r="X24" s="101" t="str">
        <f t="shared" si="9"/>
        <v/>
      </c>
      <c r="Y24" s="102" t="str">
        <f t="shared" si="10"/>
        <v/>
      </c>
      <c r="Z24" s="99" t="str">
        <f t="shared" si="11"/>
        <v/>
      </c>
      <c r="AA24" s="96"/>
      <c r="AB24" s="96"/>
      <c r="AC24" s="98">
        <f t="shared" si="41"/>
        <v>43606</v>
      </c>
      <c r="AD24" s="100">
        <f t="shared" si="41"/>
        <v>43606</v>
      </c>
      <c r="AE24" s="101" t="str">
        <f t="shared" si="12"/>
        <v/>
      </c>
      <c r="AF24" s="102">
        <f t="shared" si="13"/>
        <v>21</v>
      </c>
      <c r="AG24" s="99" t="str">
        <f t="shared" si="14"/>
        <v/>
      </c>
      <c r="AH24" s="96"/>
      <c r="AI24" s="96"/>
      <c r="AJ24" s="98">
        <f t="shared" si="42"/>
        <v>43637</v>
      </c>
      <c r="AK24" s="100">
        <f t="shared" si="42"/>
        <v>43637</v>
      </c>
      <c r="AL24" s="101" t="str">
        <f t="shared" si="15"/>
        <v/>
      </c>
      <c r="AM24" s="102" t="str">
        <f t="shared" si="16"/>
        <v/>
      </c>
      <c r="AN24" s="99" t="str">
        <f t="shared" si="17"/>
        <v/>
      </c>
      <c r="AO24" s="96"/>
      <c r="AP24" s="96"/>
      <c r="AQ24" s="98">
        <f t="shared" si="43"/>
        <v>43667</v>
      </c>
      <c r="AR24" s="100">
        <f t="shared" si="43"/>
        <v>43667</v>
      </c>
      <c r="AS24" s="101" t="str">
        <f t="shared" si="18"/>
        <v/>
      </c>
      <c r="AT24" s="102" t="str">
        <f t="shared" si="19"/>
        <v/>
      </c>
      <c r="AU24" s="99" t="str">
        <f t="shared" si="20"/>
        <v/>
      </c>
      <c r="AV24" s="96"/>
      <c r="AW24" s="96"/>
      <c r="AX24" s="98">
        <f t="shared" si="44"/>
        <v>43698</v>
      </c>
      <c r="AY24" s="100">
        <f t="shared" si="45"/>
        <v>43698</v>
      </c>
      <c r="AZ24" s="101">
        <f t="shared" si="21"/>
        <v>1</v>
      </c>
      <c r="BA24" s="102" t="str">
        <f t="shared" si="22"/>
        <v/>
      </c>
      <c r="BB24" s="99" t="str">
        <f t="shared" si="23"/>
        <v>Ferien</v>
      </c>
      <c r="BC24" s="96"/>
      <c r="BD24" s="97"/>
      <c r="BE24" s="98">
        <f t="shared" si="46"/>
        <v>43729</v>
      </c>
      <c r="BF24" s="100">
        <f t="shared" si="47"/>
        <v>43729</v>
      </c>
      <c r="BG24" s="101" t="str">
        <f t="shared" si="24"/>
        <v/>
      </c>
      <c r="BH24" s="102" t="str">
        <f t="shared" si="25"/>
        <v/>
      </c>
      <c r="BI24" s="99" t="str">
        <f t="shared" si="26"/>
        <v/>
      </c>
      <c r="BJ24" s="96"/>
      <c r="BK24" s="96"/>
      <c r="BL24" s="98">
        <f t="shared" si="48"/>
        <v>43759</v>
      </c>
      <c r="BM24" s="100">
        <f t="shared" si="49"/>
        <v>43759</v>
      </c>
      <c r="BN24" s="101" t="str">
        <f t="shared" si="27"/>
        <v/>
      </c>
      <c r="BO24" s="102" t="str">
        <f t="shared" si="28"/>
        <v/>
      </c>
      <c r="BP24" s="99" t="str">
        <f t="shared" si="29"/>
        <v/>
      </c>
      <c r="BQ24" s="96"/>
      <c r="BR24" s="96"/>
      <c r="BS24" s="98">
        <f t="shared" si="50"/>
        <v>43790</v>
      </c>
      <c r="BT24" s="100">
        <f t="shared" si="51"/>
        <v>43790</v>
      </c>
      <c r="BU24" s="101">
        <f t="shared" si="30"/>
        <v>0</v>
      </c>
      <c r="BV24" s="102" t="str">
        <f t="shared" si="31"/>
        <v/>
      </c>
      <c r="BW24" s="99" t="str">
        <f t="shared" si="32"/>
        <v>Buß- und Bettag</v>
      </c>
      <c r="BX24" s="96"/>
      <c r="BY24" s="96"/>
      <c r="BZ24" s="98">
        <f t="shared" si="52"/>
        <v>43820</v>
      </c>
      <c r="CA24" s="100">
        <f t="shared" si="53"/>
        <v>43820</v>
      </c>
      <c r="CB24" s="101" t="str">
        <f t="shared" si="33"/>
        <v/>
      </c>
      <c r="CC24" s="102" t="str">
        <f t="shared" si="34"/>
        <v/>
      </c>
      <c r="CD24" s="99" t="str">
        <f t="shared" si="35"/>
        <v/>
      </c>
      <c r="CE24" s="96"/>
      <c r="CF24" s="115"/>
    </row>
    <row r="25" spans="1:84" s="25" customFormat="1" ht="42" customHeight="1" x14ac:dyDescent="0.25">
      <c r="A25" s="113">
        <f t="shared" si="36"/>
        <v>43487</v>
      </c>
      <c r="B25" s="100">
        <f t="shared" si="37"/>
        <v>43487</v>
      </c>
      <c r="C25" s="101" t="str">
        <f t="shared" si="0"/>
        <v/>
      </c>
      <c r="D25" s="102">
        <f t="shared" si="1"/>
        <v>4</v>
      </c>
      <c r="E25" s="99" t="str">
        <f t="shared" si="2"/>
        <v/>
      </c>
      <c r="F25" s="96"/>
      <c r="G25" s="96"/>
      <c r="H25" s="98">
        <f t="shared" si="38"/>
        <v>43518</v>
      </c>
      <c r="I25" s="100">
        <f t="shared" si="38"/>
        <v>43518</v>
      </c>
      <c r="J25" s="101" t="str">
        <f t="shared" si="3"/>
        <v/>
      </c>
      <c r="K25" s="102" t="str">
        <f t="shared" si="4"/>
        <v/>
      </c>
      <c r="L25" s="99" t="str">
        <f t="shared" si="5"/>
        <v/>
      </c>
      <c r="M25" s="96"/>
      <c r="N25" s="96"/>
      <c r="O25" s="98">
        <f t="shared" si="39"/>
        <v>43546</v>
      </c>
      <c r="P25" s="100">
        <f t="shared" si="39"/>
        <v>43546</v>
      </c>
      <c r="Q25" s="101" t="str">
        <f t="shared" si="6"/>
        <v/>
      </c>
      <c r="R25" s="102" t="str">
        <f t="shared" si="7"/>
        <v/>
      </c>
      <c r="S25" s="99" t="str">
        <f t="shared" si="8"/>
        <v/>
      </c>
      <c r="T25" s="96"/>
      <c r="U25" s="96"/>
      <c r="V25" s="98">
        <f t="shared" si="40"/>
        <v>43577</v>
      </c>
      <c r="W25" s="100">
        <f t="shared" si="40"/>
        <v>43577</v>
      </c>
      <c r="X25" s="101" t="str">
        <f t="shared" si="9"/>
        <v/>
      </c>
      <c r="Y25" s="102" t="str">
        <f t="shared" si="10"/>
        <v/>
      </c>
      <c r="Z25" s="99" t="str">
        <f t="shared" si="11"/>
        <v/>
      </c>
      <c r="AA25" s="96"/>
      <c r="AB25" s="96"/>
      <c r="AC25" s="98">
        <f t="shared" si="41"/>
        <v>43607</v>
      </c>
      <c r="AD25" s="100">
        <f t="shared" si="41"/>
        <v>43607</v>
      </c>
      <c r="AE25" s="101" t="str">
        <f t="shared" si="12"/>
        <v/>
      </c>
      <c r="AF25" s="102" t="str">
        <f t="shared" si="13"/>
        <v/>
      </c>
      <c r="AG25" s="99" t="str">
        <f t="shared" si="14"/>
        <v/>
      </c>
      <c r="AH25" s="96"/>
      <c r="AI25" s="96"/>
      <c r="AJ25" s="98">
        <f t="shared" si="42"/>
        <v>43638</v>
      </c>
      <c r="AK25" s="100">
        <f t="shared" si="42"/>
        <v>43638</v>
      </c>
      <c r="AL25" s="101" t="str">
        <f t="shared" si="15"/>
        <v/>
      </c>
      <c r="AM25" s="102" t="str">
        <f t="shared" si="16"/>
        <v/>
      </c>
      <c r="AN25" s="99" t="str">
        <f t="shared" si="17"/>
        <v/>
      </c>
      <c r="AO25" s="96"/>
      <c r="AP25" s="96"/>
      <c r="AQ25" s="98">
        <f t="shared" si="43"/>
        <v>43668</v>
      </c>
      <c r="AR25" s="100">
        <f t="shared" si="43"/>
        <v>43668</v>
      </c>
      <c r="AS25" s="101" t="str">
        <f t="shared" si="18"/>
        <v/>
      </c>
      <c r="AT25" s="102" t="str">
        <f t="shared" si="19"/>
        <v/>
      </c>
      <c r="AU25" s="99" t="str">
        <f t="shared" si="20"/>
        <v/>
      </c>
      <c r="AV25" s="96"/>
      <c r="AW25" s="96"/>
      <c r="AX25" s="98">
        <f t="shared" si="44"/>
        <v>43699</v>
      </c>
      <c r="AY25" s="100">
        <f t="shared" si="45"/>
        <v>43699</v>
      </c>
      <c r="AZ25" s="101">
        <f t="shared" si="21"/>
        <v>1</v>
      </c>
      <c r="BA25" s="102" t="str">
        <f t="shared" si="22"/>
        <v/>
      </c>
      <c r="BB25" s="99" t="str">
        <f t="shared" si="23"/>
        <v>Ferien</v>
      </c>
      <c r="BC25" s="96"/>
      <c r="BD25" s="97"/>
      <c r="BE25" s="98">
        <f t="shared" si="46"/>
        <v>43730</v>
      </c>
      <c r="BF25" s="100">
        <f t="shared" si="47"/>
        <v>43730</v>
      </c>
      <c r="BG25" s="101" t="str">
        <f t="shared" si="24"/>
        <v/>
      </c>
      <c r="BH25" s="102" t="str">
        <f t="shared" si="25"/>
        <v/>
      </c>
      <c r="BI25" s="99" t="str">
        <f t="shared" si="26"/>
        <v/>
      </c>
      <c r="BJ25" s="96"/>
      <c r="BK25" s="96"/>
      <c r="BL25" s="98">
        <f t="shared" si="48"/>
        <v>43760</v>
      </c>
      <c r="BM25" s="100">
        <f t="shared" si="49"/>
        <v>43760</v>
      </c>
      <c r="BN25" s="101" t="str">
        <f t="shared" si="27"/>
        <v/>
      </c>
      <c r="BO25" s="102">
        <f t="shared" si="28"/>
        <v>43</v>
      </c>
      <c r="BP25" s="99" t="str">
        <f t="shared" si="29"/>
        <v/>
      </c>
      <c r="BQ25" s="96"/>
      <c r="BR25" s="96"/>
      <c r="BS25" s="98">
        <f t="shared" si="50"/>
        <v>43791</v>
      </c>
      <c r="BT25" s="100">
        <f t="shared" si="51"/>
        <v>43791</v>
      </c>
      <c r="BU25" s="101" t="str">
        <f t="shared" si="30"/>
        <v/>
      </c>
      <c r="BV25" s="102" t="str">
        <f t="shared" si="31"/>
        <v/>
      </c>
      <c r="BW25" s="99" t="str">
        <f t="shared" si="32"/>
        <v/>
      </c>
      <c r="BX25" s="96"/>
      <c r="BY25" s="96"/>
      <c r="BZ25" s="98">
        <f t="shared" si="52"/>
        <v>43821</v>
      </c>
      <c r="CA25" s="100">
        <f t="shared" si="53"/>
        <v>43821</v>
      </c>
      <c r="CB25" s="101" t="str">
        <f t="shared" si="33"/>
        <v/>
      </c>
      <c r="CC25" s="102" t="str">
        <f t="shared" si="34"/>
        <v/>
      </c>
      <c r="CD25" s="99" t="str">
        <f t="shared" si="35"/>
        <v/>
      </c>
      <c r="CE25" s="96"/>
      <c r="CF25" s="115"/>
    </row>
    <row r="26" spans="1:84" s="25" customFormat="1" ht="42" customHeight="1" x14ac:dyDescent="0.25">
      <c r="A26" s="113">
        <f t="shared" si="36"/>
        <v>43488</v>
      </c>
      <c r="B26" s="100">
        <f t="shared" si="37"/>
        <v>43488</v>
      </c>
      <c r="C26" s="101" t="str">
        <f t="shared" si="0"/>
        <v/>
      </c>
      <c r="D26" s="102" t="str">
        <f t="shared" si="1"/>
        <v/>
      </c>
      <c r="E26" s="99" t="str">
        <f t="shared" si="2"/>
        <v/>
      </c>
      <c r="F26" s="96"/>
      <c r="G26" s="96"/>
      <c r="H26" s="98">
        <f t="shared" si="38"/>
        <v>43519</v>
      </c>
      <c r="I26" s="100">
        <f t="shared" si="38"/>
        <v>43519</v>
      </c>
      <c r="J26" s="101" t="str">
        <f t="shared" si="3"/>
        <v/>
      </c>
      <c r="K26" s="102" t="str">
        <f t="shared" si="4"/>
        <v/>
      </c>
      <c r="L26" s="99" t="str">
        <f t="shared" si="5"/>
        <v/>
      </c>
      <c r="M26" s="96"/>
      <c r="N26" s="96"/>
      <c r="O26" s="98">
        <f t="shared" si="39"/>
        <v>43547</v>
      </c>
      <c r="P26" s="100">
        <f t="shared" si="39"/>
        <v>43547</v>
      </c>
      <c r="Q26" s="101" t="str">
        <f t="shared" si="6"/>
        <v/>
      </c>
      <c r="R26" s="102" t="str">
        <f t="shared" si="7"/>
        <v/>
      </c>
      <c r="S26" s="99" t="str">
        <f t="shared" si="8"/>
        <v/>
      </c>
      <c r="T26" s="96"/>
      <c r="U26" s="96"/>
      <c r="V26" s="98">
        <f t="shared" si="40"/>
        <v>43578</v>
      </c>
      <c r="W26" s="100">
        <f t="shared" si="40"/>
        <v>43578</v>
      </c>
      <c r="X26" s="101" t="str">
        <f t="shared" si="9"/>
        <v/>
      </c>
      <c r="Y26" s="102">
        <f t="shared" si="10"/>
        <v>17</v>
      </c>
      <c r="Z26" s="99" t="str">
        <f t="shared" si="11"/>
        <v/>
      </c>
      <c r="AA26" s="96"/>
      <c r="AB26" s="96"/>
      <c r="AC26" s="98">
        <f t="shared" si="41"/>
        <v>43608</v>
      </c>
      <c r="AD26" s="100">
        <f t="shared" si="41"/>
        <v>43608</v>
      </c>
      <c r="AE26" s="101" t="str">
        <f t="shared" si="12"/>
        <v/>
      </c>
      <c r="AF26" s="102" t="str">
        <f t="shared" si="13"/>
        <v/>
      </c>
      <c r="AG26" s="99" t="str">
        <f t="shared" si="14"/>
        <v/>
      </c>
      <c r="AH26" s="96"/>
      <c r="AI26" s="96"/>
      <c r="AJ26" s="98">
        <f t="shared" si="42"/>
        <v>43639</v>
      </c>
      <c r="AK26" s="100">
        <f t="shared" si="42"/>
        <v>43639</v>
      </c>
      <c r="AL26" s="101" t="str">
        <f t="shared" si="15"/>
        <v/>
      </c>
      <c r="AM26" s="102" t="str">
        <f t="shared" si="16"/>
        <v/>
      </c>
      <c r="AN26" s="99" t="str">
        <f t="shared" si="17"/>
        <v/>
      </c>
      <c r="AO26" s="96"/>
      <c r="AP26" s="96"/>
      <c r="AQ26" s="98">
        <f t="shared" si="43"/>
        <v>43669</v>
      </c>
      <c r="AR26" s="100">
        <f t="shared" si="43"/>
        <v>43669</v>
      </c>
      <c r="AS26" s="101" t="str">
        <f t="shared" si="18"/>
        <v/>
      </c>
      <c r="AT26" s="102">
        <f t="shared" si="19"/>
        <v>30</v>
      </c>
      <c r="AU26" s="99" t="str">
        <f t="shared" si="20"/>
        <v/>
      </c>
      <c r="AV26" s="96"/>
      <c r="AW26" s="96"/>
      <c r="AX26" s="98">
        <f t="shared" si="44"/>
        <v>43700</v>
      </c>
      <c r="AY26" s="100">
        <f t="shared" si="45"/>
        <v>43700</v>
      </c>
      <c r="AZ26" s="101">
        <f t="shared" si="21"/>
        <v>1</v>
      </c>
      <c r="BA26" s="102" t="str">
        <f t="shared" si="22"/>
        <v/>
      </c>
      <c r="BB26" s="99" t="str">
        <f t="shared" si="23"/>
        <v>Ferien</v>
      </c>
      <c r="BC26" s="96"/>
      <c r="BD26" s="97"/>
      <c r="BE26" s="98">
        <f t="shared" si="46"/>
        <v>43731</v>
      </c>
      <c r="BF26" s="100">
        <f t="shared" si="47"/>
        <v>43731</v>
      </c>
      <c r="BG26" s="101" t="str">
        <f t="shared" si="24"/>
        <v/>
      </c>
      <c r="BH26" s="102" t="str">
        <f t="shared" si="25"/>
        <v/>
      </c>
      <c r="BI26" s="99" t="str">
        <f t="shared" si="26"/>
        <v/>
      </c>
      <c r="BJ26" s="96"/>
      <c r="BK26" s="96"/>
      <c r="BL26" s="98">
        <f t="shared" si="48"/>
        <v>43761</v>
      </c>
      <c r="BM26" s="100">
        <f t="shared" si="49"/>
        <v>43761</v>
      </c>
      <c r="BN26" s="101" t="str">
        <f t="shared" si="27"/>
        <v/>
      </c>
      <c r="BO26" s="102" t="str">
        <f t="shared" si="28"/>
        <v/>
      </c>
      <c r="BP26" s="99" t="str">
        <f t="shared" si="29"/>
        <v/>
      </c>
      <c r="BQ26" s="96"/>
      <c r="BR26" s="96"/>
      <c r="BS26" s="98">
        <f t="shared" si="50"/>
        <v>43792</v>
      </c>
      <c r="BT26" s="100">
        <f t="shared" si="51"/>
        <v>43792</v>
      </c>
      <c r="BU26" s="101" t="str">
        <f t="shared" si="30"/>
        <v/>
      </c>
      <c r="BV26" s="102" t="str">
        <f t="shared" si="31"/>
        <v/>
      </c>
      <c r="BW26" s="99" t="str">
        <f t="shared" si="32"/>
        <v/>
      </c>
      <c r="BX26" s="96"/>
      <c r="BY26" s="96"/>
      <c r="BZ26" s="98">
        <f t="shared" si="52"/>
        <v>43822</v>
      </c>
      <c r="CA26" s="100">
        <f t="shared" si="53"/>
        <v>43822</v>
      </c>
      <c r="CB26" s="101" t="str">
        <f t="shared" si="33"/>
        <v>x</v>
      </c>
      <c r="CC26" s="102" t="str">
        <f t="shared" si="34"/>
        <v/>
      </c>
      <c r="CD26" s="99" t="str">
        <f t="shared" si="35"/>
        <v>Heiliger Abend</v>
      </c>
      <c r="CE26" s="96"/>
      <c r="CF26" s="115"/>
    </row>
    <row r="27" spans="1:84" s="25" customFormat="1" ht="42" customHeight="1" x14ac:dyDescent="0.25">
      <c r="A27" s="113">
        <f t="shared" si="36"/>
        <v>43489</v>
      </c>
      <c r="B27" s="100">
        <f t="shared" si="37"/>
        <v>43489</v>
      </c>
      <c r="C27" s="101" t="str">
        <f t="shared" si="0"/>
        <v/>
      </c>
      <c r="D27" s="102" t="str">
        <f t="shared" si="1"/>
        <v/>
      </c>
      <c r="E27" s="99" t="str">
        <f t="shared" si="2"/>
        <v/>
      </c>
      <c r="F27" s="96"/>
      <c r="G27" s="96"/>
      <c r="H27" s="98">
        <f t="shared" si="38"/>
        <v>43520</v>
      </c>
      <c r="I27" s="100">
        <f t="shared" si="38"/>
        <v>43520</v>
      </c>
      <c r="J27" s="101" t="str">
        <f t="shared" si="3"/>
        <v/>
      </c>
      <c r="K27" s="102" t="str">
        <f t="shared" si="4"/>
        <v/>
      </c>
      <c r="L27" s="99" t="str">
        <f t="shared" si="5"/>
        <v/>
      </c>
      <c r="M27" s="96"/>
      <c r="N27" s="96"/>
      <c r="O27" s="98">
        <f t="shared" si="39"/>
        <v>43548</v>
      </c>
      <c r="P27" s="100">
        <f t="shared" si="39"/>
        <v>43548</v>
      </c>
      <c r="Q27" s="101" t="str">
        <f t="shared" si="6"/>
        <v/>
      </c>
      <c r="R27" s="102" t="str">
        <f t="shared" si="7"/>
        <v/>
      </c>
      <c r="S27" s="99" t="str">
        <f t="shared" si="8"/>
        <v/>
      </c>
      <c r="T27" s="96"/>
      <c r="U27" s="96"/>
      <c r="V27" s="98">
        <f t="shared" si="40"/>
        <v>43579</v>
      </c>
      <c r="W27" s="100">
        <f t="shared" si="40"/>
        <v>43579</v>
      </c>
      <c r="X27" s="101" t="str">
        <f t="shared" si="9"/>
        <v/>
      </c>
      <c r="Y27" s="102" t="str">
        <f t="shared" si="10"/>
        <v/>
      </c>
      <c r="Z27" s="99" t="str">
        <f t="shared" si="11"/>
        <v/>
      </c>
      <c r="AA27" s="96"/>
      <c r="AB27" s="96"/>
      <c r="AC27" s="98">
        <f t="shared" si="41"/>
        <v>43609</v>
      </c>
      <c r="AD27" s="100">
        <f t="shared" si="41"/>
        <v>43609</v>
      </c>
      <c r="AE27" s="101" t="str">
        <f t="shared" si="12"/>
        <v/>
      </c>
      <c r="AF27" s="102" t="str">
        <f t="shared" si="13"/>
        <v/>
      </c>
      <c r="AG27" s="99" t="str">
        <f t="shared" si="14"/>
        <v/>
      </c>
      <c r="AH27" s="96"/>
      <c r="AI27" s="96"/>
      <c r="AJ27" s="98">
        <f t="shared" si="42"/>
        <v>43640</v>
      </c>
      <c r="AK27" s="100">
        <f t="shared" si="42"/>
        <v>43640</v>
      </c>
      <c r="AL27" s="101" t="str">
        <f t="shared" si="15"/>
        <v/>
      </c>
      <c r="AM27" s="102" t="str">
        <f t="shared" si="16"/>
        <v/>
      </c>
      <c r="AN27" s="99" t="str">
        <f t="shared" si="17"/>
        <v/>
      </c>
      <c r="AO27" s="96"/>
      <c r="AP27" s="96"/>
      <c r="AQ27" s="98">
        <f t="shared" si="43"/>
        <v>43670</v>
      </c>
      <c r="AR27" s="100">
        <f t="shared" si="43"/>
        <v>43670</v>
      </c>
      <c r="AS27" s="101" t="str">
        <f t="shared" si="18"/>
        <v/>
      </c>
      <c r="AT27" s="102" t="str">
        <f t="shared" si="19"/>
        <v/>
      </c>
      <c r="AU27" s="99" t="str">
        <f t="shared" si="20"/>
        <v/>
      </c>
      <c r="AV27" s="96"/>
      <c r="AW27" s="96"/>
      <c r="AX27" s="98">
        <f t="shared" si="44"/>
        <v>43701</v>
      </c>
      <c r="AY27" s="100">
        <f t="shared" si="45"/>
        <v>43701</v>
      </c>
      <c r="AZ27" s="101">
        <f t="shared" si="21"/>
        <v>1</v>
      </c>
      <c r="BA27" s="102" t="str">
        <f t="shared" si="22"/>
        <v/>
      </c>
      <c r="BB27" s="99" t="str">
        <f t="shared" si="23"/>
        <v>Ferien</v>
      </c>
      <c r="BC27" s="96"/>
      <c r="BD27" s="97"/>
      <c r="BE27" s="98">
        <f t="shared" si="46"/>
        <v>43732</v>
      </c>
      <c r="BF27" s="100">
        <f t="shared" si="47"/>
        <v>43732</v>
      </c>
      <c r="BG27" s="101" t="str">
        <f t="shared" si="24"/>
        <v/>
      </c>
      <c r="BH27" s="102">
        <f t="shared" si="25"/>
        <v>39</v>
      </c>
      <c r="BI27" s="99" t="str">
        <f t="shared" si="26"/>
        <v/>
      </c>
      <c r="BJ27" s="96"/>
      <c r="BK27" s="96"/>
      <c r="BL27" s="98">
        <f t="shared" si="48"/>
        <v>43762</v>
      </c>
      <c r="BM27" s="100">
        <f t="shared" si="49"/>
        <v>43762</v>
      </c>
      <c r="BN27" s="101" t="str">
        <f t="shared" si="27"/>
        <v/>
      </c>
      <c r="BO27" s="102" t="str">
        <f t="shared" si="28"/>
        <v/>
      </c>
      <c r="BP27" s="99" t="str">
        <f t="shared" si="29"/>
        <v/>
      </c>
      <c r="BQ27" s="96"/>
      <c r="BR27" s="96"/>
      <c r="BS27" s="98">
        <f t="shared" si="50"/>
        <v>43793</v>
      </c>
      <c r="BT27" s="100">
        <f t="shared" si="51"/>
        <v>43793</v>
      </c>
      <c r="BU27" s="101" t="str">
        <f t="shared" si="30"/>
        <v/>
      </c>
      <c r="BV27" s="102" t="str">
        <f t="shared" si="31"/>
        <v/>
      </c>
      <c r="BW27" s="99" t="str">
        <f t="shared" si="32"/>
        <v/>
      </c>
      <c r="BX27" s="96"/>
      <c r="BY27" s="96"/>
      <c r="BZ27" s="98">
        <f t="shared" si="52"/>
        <v>43823</v>
      </c>
      <c r="CA27" s="100">
        <f t="shared" si="53"/>
        <v>43823</v>
      </c>
      <c r="CB27" s="101" t="str">
        <f t="shared" si="33"/>
        <v>x</v>
      </c>
      <c r="CC27" s="102">
        <f t="shared" si="34"/>
        <v>52</v>
      </c>
      <c r="CD27" s="99" t="str">
        <f t="shared" si="35"/>
        <v>1.Weihnachtsfeiertag</v>
      </c>
      <c r="CE27" s="96"/>
      <c r="CF27" s="115"/>
    </row>
    <row r="28" spans="1:84" s="25" customFormat="1" ht="42" customHeight="1" x14ac:dyDescent="0.25">
      <c r="A28" s="113">
        <f t="shared" si="36"/>
        <v>43490</v>
      </c>
      <c r="B28" s="100">
        <f t="shared" si="37"/>
        <v>43490</v>
      </c>
      <c r="C28" s="101" t="str">
        <f t="shared" si="0"/>
        <v/>
      </c>
      <c r="D28" s="102" t="str">
        <f t="shared" si="1"/>
        <v/>
      </c>
      <c r="E28" s="99" t="str">
        <f t="shared" si="2"/>
        <v/>
      </c>
      <c r="F28" s="96"/>
      <c r="G28" s="96"/>
      <c r="H28" s="98">
        <f t="shared" si="38"/>
        <v>43521</v>
      </c>
      <c r="I28" s="100">
        <f t="shared" si="38"/>
        <v>43521</v>
      </c>
      <c r="J28" s="101" t="str">
        <f t="shared" si="3"/>
        <v/>
      </c>
      <c r="K28" s="102" t="str">
        <f t="shared" si="4"/>
        <v/>
      </c>
      <c r="L28" s="99" t="str">
        <f t="shared" si="5"/>
        <v/>
      </c>
      <c r="M28" s="96"/>
      <c r="N28" s="96"/>
      <c r="O28" s="98">
        <f t="shared" si="39"/>
        <v>43549</v>
      </c>
      <c r="P28" s="100">
        <f t="shared" si="39"/>
        <v>43549</v>
      </c>
      <c r="Q28" s="101" t="str">
        <f t="shared" si="6"/>
        <v/>
      </c>
      <c r="R28" s="102" t="str">
        <f t="shared" si="7"/>
        <v/>
      </c>
      <c r="S28" s="99" t="str">
        <f t="shared" si="8"/>
        <v/>
      </c>
      <c r="T28" s="96"/>
      <c r="U28" s="96"/>
      <c r="V28" s="98">
        <f t="shared" si="40"/>
        <v>43580</v>
      </c>
      <c r="W28" s="100">
        <f t="shared" si="40"/>
        <v>43580</v>
      </c>
      <c r="X28" s="101" t="str">
        <f t="shared" si="9"/>
        <v/>
      </c>
      <c r="Y28" s="102" t="str">
        <f t="shared" si="10"/>
        <v/>
      </c>
      <c r="Z28" s="99" t="str">
        <f t="shared" si="11"/>
        <v/>
      </c>
      <c r="AA28" s="96"/>
      <c r="AB28" s="96"/>
      <c r="AC28" s="98">
        <f t="shared" si="41"/>
        <v>43610</v>
      </c>
      <c r="AD28" s="100">
        <f t="shared" si="41"/>
        <v>43610</v>
      </c>
      <c r="AE28" s="101" t="str">
        <f t="shared" si="12"/>
        <v/>
      </c>
      <c r="AF28" s="102" t="str">
        <f t="shared" si="13"/>
        <v/>
      </c>
      <c r="AG28" s="99" t="str">
        <f t="shared" si="14"/>
        <v/>
      </c>
      <c r="AH28" s="96"/>
      <c r="AI28" s="96"/>
      <c r="AJ28" s="98">
        <f t="shared" si="42"/>
        <v>43641</v>
      </c>
      <c r="AK28" s="100">
        <f t="shared" si="42"/>
        <v>43641</v>
      </c>
      <c r="AL28" s="101" t="str">
        <f t="shared" si="15"/>
        <v/>
      </c>
      <c r="AM28" s="102">
        <f t="shared" si="16"/>
        <v>26</v>
      </c>
      <c r="AN28" s="99" t="str">
        <f t="shared" si="17"/>
        <v/>
      </c>
      <c r="AO28" s="96"/>
      <c r="AP28" s="96"/>
      <c r="AQ28" s="98">
        <f t="shared" si="43"/>
        <v>43671</v>
      </c>
      <c r="AR28" s="100">
        <f t="shared" si="43"/>
        <v>43671</v>
      </c>
      <c r="AS28" s="101" t="str">
        <f t="shared" si="18"/>
        <v/>
      </c>
      <c r="AT28" s="102" t="str">
        <f t="shared" si="19"/>
        <v/>
      </c>
      <c r="AU28" s="99" t="str">
        <f t="shared" si="20"/>
        <v/>
      </c>
      <c r="AV28" s="96"/>
      <c r="AW28" s="96"/>
      <c r="AX28" s="98">
        <f t="shared" si="44"/>
        <v>43702</v>
      </c>
      <c r="AY28" s="100">
        <f t="shared" si="45"/>
        <v>43702</v>
      </c>
      <c r="AZ28" s="101">
        <f t="shared" si="21"/>
        <v>1</v>
      </c>
      <c r="BA28" s="102" t="str">
        <f t="shared" si="22"/>
        <v/>
      </c>
      <c r="BB28" s="99" t="str">
        <f t="shared" si="23"/>
        <v>Ferien</v>
      </c>
      <c r="BC28" s="96"/>
      <c r="BD28" s="97"/>
      <c r="BE28" s="98">
        <f t="shared" si="46"/>
        <v>43733</v>
      </c>
      <c r="BF28" s="100">
        <f t="shared" si="47"/>
        <v>43733</v>
      </c>
      <c r="BG28" s="101" t="str">
        <f t="shared" si="24"/>
        <v/>
      </c>
      <c r="BH28" s="102" t="str">
        <f t="shared" si="25"/>
        <v/>
      </c>
      <c r="BI28" s="99" t="str">
        <f t="shared" si="26"/>
        <v/>
      </c>
      <c r="BJ28" s="96"/>
      <c r="BK28" s="96"/>
      <c r="BL28" s="98">
        <f t="shared" si="48"/>
        <v>43763</v>
      </c>
      <c r="BM28" s="100">
        <f t="shared" si="49"/>
        <v>43763</v>
      </c>
      <c r="BN28" s="101" t="str">
        <f t="shared" si="27"/>
        <v>x</v>
      </c>
      <c r="BO28" s="102" t="str">
        <f t="shared" si="28"/>
        <v/>
      </c>
      <c r="BP28" s="99" t="str">
        <f t="shared" si="29"/>
        <v>Nationalfeiertag</v>
      </c>
      <c r="BQ28" s="96"/>
      <c r="BR28" s="96"/>
      <c r="BS28" s="98">
        <f t="shared" si="50"/>
        <v>43794</v>
      </c>
      <c r="BT28" s="100">
        <f t="shared" si="51"/>
        <v>43794</v>
      </c>
      <c r="BU28" s="101" t="str">
        <f t="shared" si="30"/>
        <v/>
      </c>
      <c r="BV28" s="102" t="str">
        <f t="shared" si="31"/>
        <v/>
      </c>
      <c r="BW28" s="99" t="str">
        <f t="shared" si="32"/>
        <v/>
      </c>
      <c r="BX28" s="96"/>
      <c r="BY28" s="96"/>
      <c r="BZ28" s="98">
        <f t="shared" si="52"/>
        <v>43824</v>
      </c>
      <c r="CA28" s="100">
        <f t="shared" si="53"/>
        <v>43824</v>
      </c>
      <c r="CB28" s="101" t="str">
        <f t="shared" si="33"/>
        <v>x</v>
      </c>
      <c r="CC28" s="102" t="str">
        <f t="shared" si="34"/>
        <v/>
      </c>
      <c r="CD28" s="99" t="str">
        <f t="shared" si="35"/>
        <v>2.Weihnachtsfeiertag</v>
      </c>
      <c r="CE28" s="96"/>
      <c r="CF28" s="115"/>
    </row>
    <row r="29" spans="1:84" s="25" customFormat="1" ht="42" customHeight="1" x14ac:dyDescent="0.25">
      <c r="A29" s="113">
        <f t="shared" si="36"/>
        <v>43491</v>
      </c>
      <c r="B29" s="100">
        <f t="shared" si="37"/>
        <v>43491</v>
      </c>
      <c r="C29" s="101" t="str">
        <f t="shared" si="0"/>
        <v/>
      </c>
      <c r="D29" s="102" t="str">
        <f t="shared" si="1"/>
        <v/>
      </c>
      <c r="E29" s="99" t="str">
        <f t="shared" si="2"/>
        <v/>
      </c>
      <c r="F29" s="96"/>
      <c r="G29" s="96"/>
      <c r="H29" s="98">
        <f t="shared" si="38"/>
        <v>43522</v>
      </c>
      <c r="I29" s="100">
        <f t="shared" si="38"/>
        <v>43522</v>
      </c>
      <c r="J29" s="101" t="str">
        <f t="shared" si="3"/>
        <v/>
      </c>
      <c r="K29" s="102">
        <f t="shared" si="4"/>
        <v>9</v>
      </c>
      <c r="L29" s="99" t="str">
        <f t="shared" si="5"/>
        <v/>
      </c>
      <c r="M29" s="96"/>
      <c r="N29" s="96"/>
      <c r="O29" s="98">
        <f t="shared" si="39"/>
        <v>43550</v>
      </c>
      <c r="P29" s="100">
        <f t="shared" si="39"/>
        <v>43550</v>
      </c>
      <c r="Q29" s="101" t="str">
        <f t="shared" si="6"/>
        <v/>
      </c>
      <c r="R29" s="102">
        <f t="shared" si="7"/>
        <v>13</v>
      </c>
      <c r="S29" s="99" t="str">
        <f t="shared" si="8"/>
        <v/>
      </c>
      <c r="T29" s="96"/>
      <c r="U29" s="96"/>
      <c r="V29" s="98">
        <f t="shared" si="40"/>
        <v>43581</v>
      </c>
      <c r="W29" s="100">
        <f t="shared" si="40"/>
        <v>43581</v>
      </c>
      <c r="X29" s="101" t="str">
        <f t="shared" si="9"/>
        <v/>
      </c>
      <c r="Y29" s="102" t="str">
        <f t="shared" si="10"/>
        <v/>
      </c>
      <c r="Z29" s="99" t="str">
        <f t="shared" si="11"/>
        <v/>
      </c>
      <c r="AA29" s="96"/>
      <c r="AB29" s="96"/>
      <c r="AC29" s="98">
        <f t="shared" si="41"/>
        <v>43611</v>
      </c>
      <c r="AD29" s="100">
        <f t="shared" si="41"/>
        <v>43611</v>
      </c>
      <c r="AE29" s="101" t="str">
        <f t="shared" si="12"/>
        <v/>
      </c>
      <c r="AF29" s="102" t="str">
        <f t="shared" si="13"/>
        <v/>
      </c>
      <c r="AG29" s="99" t="str">
        <f t="shared" si="14"/>
        <v/>
      </c>
      <c r="AH29" s="96"/>
      <c r="AI29" s="96"/>
      <c r="AJ29" s="98">
        <f t="shared" si="42"/>
        <v>43642</v>
      </c>
      <c r="AK29" s="100">
        <f t="shared" si="42"/>
        <v>43642</v>
      </c>
      <c r="AL29" s="101" t="str">
        <f t="shared" si="15"/>
        <v/>
      </c>
      <c r="AM29" s="102" t="str">
        <f t="shared" si="16"/>
        <v/>
      </c>
      <c r="AN29" s="99" t="str">
        <f t="shared" si="17"/>
        <v/>
      </c>
      <c r="AO29" s="96"/>
      <c r="AP29" s="96"/>
      <c r="AQ29" s="98">
        <f t="shared" si="43"/>
        <v>43672</v>
      </c>
      <c r="AR29" s="100">
        <f t="shared" si="43"/>
        <v>43672</v>
      </c>
      <c r="AS29" s="101">
        <f t="shared" si="18"/>
        <v>1</v>
      </c>
      <c r="AT29" s="102" t="str">
        <f t="shared" si="19"/>
        <v/>
      </c>
      <c r="AU29" s="99" t="str">
        <f t="shared" si="20"/>
        <v>Ferien</v>
      </c>
      <c r="AV29" s="96"/>
      <c r="AW29" s="96"/>
      <c r="AX29" s="98">
        <f t="shared" si="44"/>
        <v>43703</v>
      </c>
      <c r="AY29" s="100">
        <f t="shared" si="45"/>
        <v>43703</v>
      </c>
      <c r="AZ29" s="101">
        <f t="shared" si="21"/>
        <v>1</v>
      </c>
      <c r="BA29" s="102" t="str">
        <f t="shared" si="22"/>
        <v/>
      </c>
      <c r="BB29" s="99" t="str">
        <f t="shared" si="23"/>
        <v>Ferien</v>
      </c>
      <c r="BC29" s="96"/>
      <c r="BD29" s="97"/>
      <c r="BE29" s="98">
        <f t="shared" si="46"/>
        <v>43734</v>
      </c>
      <c r="BF29" s="100">
        <f t="shared" si="47"/>
        <v>43734</v>
      </c>
      <c r="BG29" s="101" t="str">
        <f t="shared" si="24"/>
        <v/>
      </c>
      <c r="BH29" s="102" t="str">
        <f t="shared" si="25"/>
        <v/>
      </c>
      <c r="BI29" s="99" t="str">
        <f t="shared" si="26"/>
        <v/>
      </c>
      <c r="BJ29" s="96"/>
      <c r="BK29" s="96"/>
      <c r="BL29" s="98">
        <f t="shared" si="48"/>
        <v>43764</v>
      </c>
      <c r="BM29" s="100">
        <f t="shared" si="49"/>
        <v>43764</v>
      </c>
      <c r="BN29" s="101" t="str">
        <f t="shared" si="27"/>
        <v/>
      </c>
      <c r="BO29" s="102" t="str">
        <f t="shared" si="28"/>
        <v/>
      </c>
      <c r="BP29" s="99" t="str">
        <f t="shared" si="29"/>
        <v/>
      </c>
      <c r="BQ29" s="96"/>
      <c r="BR29" s="96"/>
      <c r="BS29" s="98">
        <f t="shared" si="50"/>
        <v>43795</v>
      </c>
      <c r="BT29" s="100">
        <f t="shared" si="51"/>
        <v>43795</v>
      </c>
      <c r="BU29" s="101" t="str">
        <f t="shared" si="30"/>
        <v/>
      </c>
      <c r="BV29" s="102">
        <f t="shared" si="31"/>
        <v>48</v>
      </c>
      <c r="BW29" s="99" t="str">
        <f t="shared" si="32"/>
        <v/>
      </c>
      <c r="BX29" s="96"/>
      <c r="BY29" s="96"/>
      <c r="BZ29" s="98">
        <f t="shared" si="52"/>
        <v>43825</v>
      </c>
      <c r="CA29" s="100">
        <f t="shared" si="53"/>
        <v>43825</v>
      </c>
      <c r="CB29" s="101">
        <f t="shared" si="33"/>
        <v>1</v>
      </c>
      <c r="CC29" s="102" t="str">
        <f t="shared" si="34"/>
        <v/>
      </c>
      <c r="CD29" s="99" t="str">
        <f t="shared" si="35"/>
        <v>Ferien</v>
      </c>
      <c r="CE29" s="96"/>
      <c r="CF29" s="115"/>
    </row>
    <row r="30" spans="1:84" s="25" customFormat="1" ht="42" customHeight="1" x14ac:dyDescent="0.25">
      <c r="A30" s="113">
        <f t="shared" si="36"/>
        <v>43492</v>
      </c>
      <c r="B30" s="100">
        <f t="shared" si="37"/>
        <v>43492</v>
      </c>
      <c r="C30" s="101" t="str">
        <f t="shared" si="0"/>
        <v/>
      </c>
      <c r="D30" s="102" t="str">
        <f t="shared" si="1"/>
        <v/>
      </c>
      <c r="E30" s="99" t="str">
        <f t="shared" si="2"/>
        <v/>
      </c>
      <c r="F30" s="96"/>
      <c r="G30" s="96"/>
      <c r="H30" s="98">
        <f t="shared" si="38"/>
        <v>43523</v>
      </c>
      <c r="I30" s="100">
        <f t="shared" si="38"/>
        <v>43523</v>
      </c>
      <c r="J30" s="101" t="str">
        <f t="shared" si="3"/>
        <v/>
      </c>
      <c r="K30" s="102" t="str">
        <f t="shared" si="4"/>
        <v/>
      </c>
      <c r="L30" s="99" t="str">
        <f t="shared" si="5"/>
        <v/>
      </c>
      <c r="M30" s="96"/>
      <c r="N30" s="96"/>
      <c r="O30" s="98">
        <f t="shared" si="39"/>
        <v>43551</v>
      </c>
      <c r="P30" s="100">
        <f t="shared" si="39"/>
        <v>43551</v>
      </c>
      <c r="Q30" s="101" t="str">
        <f t="shared" si="6"/>
        <v/>
      </c>
      <c r="R30" s="102" t="str">
        <f t="shared" si="7"/>
        <v/>
      </c>
      <c r="S30" s="99" t="str">
        <f t="shared" si="8"/>
        <v/>
      </c>
      <c r="T30" s="96"/>
      <c r="U30" s="96"/>
      <c r="V30" s="98">
        <f t="shared" si="40"/>
        <v>43582</v>
      </c>
      <c r="W30" s="100">
        <f t="shared" si="40"/>
        <v>43582</v>
      </c>
      <c r="X30" s="101" t="str">
        <f t="shared" si="9"/>
        <v/>
      </c>
      <c r="Y30" s="102" t="str">
        <f t="shared" si="10"/>
        <v/>
      </c>
      <c r="Z30" s="99" t="str">
        <f t="shared" si="11"/>
        <v/>
      </c>
      <c r="AA30" s="96"/>
      <c r="AB30" s="96"/>
      <c r="AC30" s="98">
        <f t="shared" si="41"/>
        <v>43612</v>
      </c>
      <c r="AD30" s="100">
        <f t="shared" si="41"/>
        <v>43612</v>
      </c>
      <c r="AE30" s="101" t="str">
        <f t="shared" si="12"/>
        <v>x</v>
      </c>
      <c r="AF30" s="102" t="str">
        <f t="shared" si="13"/>
        <v/>
      </c>
      <c r="AG30" s="99" t="str">
        <f t="shared" si="14"/>
        <v>Pfingstsonntag</v>
      </c>
      <c r="AH30" s="96"/>
      <c r="AI30" s="96"/>
      <c r="AJ30" s="98">
        <f t="shared" si="42"/>
        <v>43643</v>
      </c>
      <c r="AK30" s="100">
        <f t="shared" si="42"/>
        <v>43643</v>
      </c>
      <c r="AL30" s="101" t="str">
        <f t="shared" si="15"/>
        <v/>
      </c>
      <c r="AM30" s="102" t="str">
        <f t="shared" si="16"/>
        <v/>
      </c>
      <c r="AN30" s="99" t="str">
        <f t="shared" si="17"/>
        <v/>
      </c>
      <c r="AO30" s="96"/>
      <c r="AP30" s="96"/>
      <c r="AQ30" s="98">
        <f t="shared" si="43"/>
        <v>43673</v>
      </c>
      <c r="AR30" s="100">
        <f t="shared" si="43"/>
        <v>43673</v>
      </c>
      <c r="AS30" s="101">
        <f t="shared" si="18"/>
        <v>1</v>
      </c>
      <c r="AT30" s="102" t="str">
        <f t="shared" si="19"/>
        <v/>
      </c>
      <c r="AU30" s="99" t="str">
        <f t="shared" si="20"/>
        <v>Ferien</v>
      </c>
      <c r="AV30" s="96"/>
      <c r="AW30" s="96"/>
      <c r="AX30" s="98">
        <f t="shared" si="44"/>
        <v>43704</v>
      </c>
      <c r="AY30" s="100">
        <f t="shared" si="45"/>
        <v>43704</v>
      </c>
      <c r="AZ30" s="101">
        <f t="shared" si="21"/>
        <v>1</v>
      </c>
      <c r="BA30" s="102">
        <f t="shared" si="22"/>
        <v>35</v>
      </c>
      <c r="BB30" s="99" t="str">
        <f t="shared" si="23"/>
        <v>Ferien</v>
      </c>
      <c r="BC30" s="96"/>
      <c r="BD30" s="97"/>
      <c r="BE30" s="98">
        <f t="shared" si="46"/>
        <v>43735</v>
      </c>
      <c r="BF30" s="100">
        <f t="shared" si="47"/>
        <v>43735</v>
      </c>
      <c r="BG30" s="101" t="str">
        <f t="shared" si="24"/>
        <v/>
      </c>
      <c r="BH30" s="102" t="str">
        <f t="shared" si="25"/>
        <v/>
      </c>
      <c r="BI30" s="99" t="str">
        <f t="shared" si="26"/>
        <v/>
      </c>
      <c r="BJ30" s="96"/>
      <c r="BK30" s="96"/>
      <c r="BL30" s="98">
        <f t="shared" si="48"/>
        <v>43765</v>
      </c>
      <c r="BM30" s="100">
        <f t="shared" si="49"/>
        <v>43765</v>
      </c>
      <c r="BN30" s="101" t="str">
        <f t="shared" si="27"/>
        <v/>
      </c>
      <c r="BO30" s="102" t="str">
        <f t="shared" si="28"/>
        <v/>
      </c>
      <c r="BP30" s="99" t="str">
        <f t="shared" si="29"/>
        <v/>
      </c>
      <c r="BQ30" s="96"/>
      <c r="BR30" s="96"/>
      <c r="BS30" s="98">
        <f t="shared" si="50"/>
        <v>43796</v>
      </c>
      <c r="BT30" s="100">
        <f t="shared" si="51"/>
        <v>43796</v>
      </c>
      <c r="BU30" s="101" t="str">
        <f t="shared" si="30"/>
        <v/>
      </c>
      <c r="BV30" s="102" t="str">
        <f t="shared" si="31"/>
        <v/>
      </c>
      <c r="BW30" s="99" t="str">
        <f t="shared" si="32"/>
        <v/>
      </c>
      <c r="BX30" s="96"/>
      <c r="BY30" s="96"/>
      <c r="BZ30" s="98">
        <f t="shared" si="52"/>
        <v>43826</v>
      </c>
      <c r="CA30" s="100">
        <f t="shared" si="53"/>
        <v>43826</v>
      </c>
      <c r="CB30" s="101">
        <f t="shared" si="33"/>
        <v>1</v>
      </c>
      <c r="CC30" s="102" t="str">
        <f t="shared" si="34"/>
        <v/>
      </c>
      <c r="CD30" s="99" t="str">
        <f t="shared" si="35"/>
        <v>Ferien</v>
      </c>
      <c r="CE30" s="96"/>
      <c r="CF30" s="115"/>
    </row>
    <row r="31" spans="1:84" s="25" customFormat="1" ht="42" customHeight="1" x14ac:dyDescent="0.25">
      <c r="A31" s="113">
        <f>IF(MONTH(A30+1)&gt;MONTH(A30),"",A30+1)</f>
        <v>43493</v>
      </c>
      <c r="B31" s="100">
        <f>IF(MONTH(B30+1)&gt;MONTH(B30),"",B30+1)</f>
        <v>43493</v>
      </c>
      <c r="C31" s="101" t="str">
        <f t="shared" si="0"/>
        <v/>
      </c>
      <c r="D31" s="102" t="str">
        <f t="shared" si="1"/>
        <v/>
      </c>
      <c r="E31" s="99" t="str">
        <f t="shared" si="2"/>
        <v/>
      </c>
      <c r="F31" s="96"/>
      <c r="G31" s="96"/>
      <c r="H31" s="98" t="str">
        <f>IF(MONTH(H30+1)&gt;MONTH(H30),"",H30+1)</f>
        <v/>
      </c>
      <c r="I31" s="100" t="str">
        <f>IF(MONTH(I30+1)&gt;MONTH(I30),"",I30+1)</f>
        <v/>
      </c>
      <c r="J31" s="101" t="str">
        <f t="shared" si="3"/>
        <v/>
      </c>
      <c r="K31" s="102" t="str">
        <f t="shared" si="4"/>
        <v/>
      </c>
      <c r="L31" s="99" t="str">
        <f t="shared" si="5"/>
        <v/>
      </c>
      <c r="M31" s="96"/>
      <c r="N31" s="96"/>
      <c r="O31" s="98">
        <f>IF(MONTH(O30+1)&gt;MONTH(O30),"",O30+1)</f>
        <v>43552</v>
      </c>
      <c r="P31" s="100">
        <f>IF(MONTH(P30+1)&gt;MONTH(P30),"",P30+1)</f>
        <v>43552</v>
      </c>
      <c r="Q31" s="101" t="str">
        <f t="shared" si="6"/>
        <v/>
      </c>
      <c r="R31" s="102" t="str">
        <f t="shared" si="7"/>
        <v/>
      </c>
      <c r="S31" s="99" t="str">
        <f t="shared" si="8"/>
        <v/>
      </c>
      <c r="T31" s="96"/>
      <c r="U31" s="96"/>
      <c r="V31" s="98">
        <f>IF(MONTH(V30+1)&gt;MONTH(V30),"",V30+1)</f>
        <v>43583</v>
      </c>
      <c r="W31" s="100">
        <f>IF(MONTH(W30+1)&gt;MONTH(W30),"",W30+1)</f>
        <v>43583</v>
      </c>
      <c r="X31" s="101" t="str">
        <f t="shared" si="9"/>
        <v/>
      </c>
      <c r="Y31" s="102" t="str">
        <f t="shared" si="10"/>
        <v/>
      </c>
      <c r="Z31" s="99" t="str">
        <f t="shared" si="11"/>
        <v/>
      </c>
      <c r="AA31" s="96"/>
      <c r="AB31" s="96"/>
      <c r="AC31" s="98">
        <f>IF(MONTH(AC30+1)&gt;MONTH(AC30),"",AC30+1)</f>
        <v>43613</v>
      </c>
      <c r="AD31" s="100">
        <f>IF(MONTH(AD30+1)&gt;MONTH(AD30),"",AD30+1)</f>
        <v>43613</v>
      </c>
      <c r="AE31" s="101" t="str">
        <f t="shared" si="12"/>
        <v>x</v>
      </c>
      <c r="AF31" s="102">
        <f t="shared" si="13"/>
        <v>22</v>
      </c>
      <c r="AG31" s="99" t="str">
        <f t="shared" si="14"/>
        <v>Pfingstmontag</v>
      </c>
      <c r="AH31" s="96"/>
      <c r="AI31" s="96"/>
      <c r="AJ31" s="98">
        <f>IF(MONTH(AJ30+1)&gt;MONTH(AJ30),"",AJ30+1)</f>
        <v>43644</v>
      </c>
      <c r="AK31" s="100">
        <f>IF(MONTH(AK30+1)&gt;MONTH(AK30),"",AK30+1)</f>
        <v>43644</v>
      </c>
      <c r="AL31" s="101" t="str">
        <f t="shared" si="15"/>
        <v/>
      </c>
      <c r="AM31" s="102" t="str">
        <f t="shared" si="16"/>
        <v/>
      </c>
      <c r="AN31" s="99" t="str">
        <f t="shared" si="17"/>
        <v/>
      </c>
      <c r="AO31" s="96"/>
      <c r="AP31" s="96"/>
      <c r="AQ31" s="98">
        <f>IF(MONTH(AQ30+1)&gt;MONTH(AQ30),"",AQ30+1)</f>
        <v>43674</v>
      </c>
      <c r="AR31" s="100">
        <f>IF(MONTH(AR30+1)&gt;MONTH(AR30),"",AR30+1)</f>
        <v>43674</v>
      </c>
      <c r="AS31" s="101">
        <f t="shared" si="18"/>
        <v>1</v>
      </c>
      <c r="AT31" s="102" t="str">
        <f t="shared" si="19"/>
        <v/>
      </c>
      <c r="AU31" s="99" t="str">
        <f t="shared" si="20"/>
        <v>Ferien</v>
      </c>
      <c r="AV31" s="96"/>
      <c r="AW31" s="96"/>
      <c r="AX31" s="98">
        <f>IF(MONTH(AX30+1)&gt;MONTH(AX30),"",AX30+1)</f>
        <v>43705</v>
      </c>
      <c r="AY31" s="100">
        <f>IF(MONTH(AY30+1)&gt;MONTH(AY30),"",AY30+1)</f>
        <v>43705</v>
      </c>
      <c r="AZ31" s="101">
        <f t="shared" si="21"/>
        <v>1</v>
      </c>
      <c r="BA31" s="102" t="str">
        <f t="shared" si="22"/>
        <v/>
      </c>
      <c r="BB31" s="99" t="str">
        <f t="shared" si="23"/>
        <v>Ferien</v>
      </c>
      <c r="BC31" s="96"/>
      <c r="BD31" s="97"/>
      <c r="BE31" s="98">
        <f>IF(MONTH(BE30+1)&gt;MONTH(BE30),"",BE30+1)</f>
        <v>43736</v>
      </c>
      <c r="BF31" s="100">
        <f>IF(MONTH(BF30+1)&gt;MONTH(BF30),"",BF30+1)</f>
        <v>43736</v>
      </c>
      <c r="BG31" s="101" t="str">
        <f t="shared" si="24"/>
        <v/>
      </c>
      <c r="BH31" s="102" t="str">
        <f t="shared" si="25"/>
        <v/>
      </c>
      <c r="BI31" s="99" t="str">
        <f t="shared" si="26"/>
        <v/>
      </c>
      <c r="BJ31" s="96"/>
      <c r="BK31" s="96"/>
      <c r="BL31" s="98">
        <f>IF(MONTH(BL30+1)&gt;MONTH(BL30),"",BL30+1)</f>
        <v>43766</v>
      </c>
      <c r="BM31" s="100">
        <f>IF(MONTH(BM30+1)&gt;MONTH(BM30),"",BM30+1)</f>
        <v>43766</v>
      </c>
      <c r="BN31" s="101" t="str">
        <f t="shared" si="27"/>
        <v/>
      </c>
      <c r="BO31" s="102" t="str">
        <f t="shared" si="28"/>
        <v/>
      </c>
      <c r="BP31" s="99" t="str">
        <f t="shared" si="29"/>
        <v/>
      </c>
      <c r="BQ31" s="96"/>
      <c r="BR31" s="97"/>
      <c r="BS31" s="98">
        <f>IF(MONTH(BS30+1)&gt;MONTH(BS30),"",BS30+1)</f>
        <v>43797</v>
      </c>
      <c r="BT31" s="100">
        <f>IF(MONTH(BT30+1)&gt;MONTH(BT30),"",BT30+1)</f>
        <v>43797</v>
      </c>
      <c r="BU31" s="101" t="str">
        <f t="shared" si="30"/>
        <v/>
      </c>
      <c r="BV31" s="102" t="str">
        <f t="shared" si="31"/>
        <v/>
      </c>
      <c r="BW31" s="99" t="str">
        <f t="shared" si="32"/>
        <v/>
      </c>
      <c r="BX31" s="96"/>
      <c r="BY31" s="96"/>
      <c r="BZ31" s="98">
        <f>IF(MONTH(BZ30+1)&gt;MONTH(BZ30),"",BZ30+1)</f>
        <v>43827</v>
      </c>
      <c r="CA31" s="100">
        <f>IF(MONTH(CA30+1)&gt;MONTH(CA30),"",CA30+1)</f>
        <v>43827</v>
      </c>
      <c r="CB31" s="101">
        <f t="shared" si="33"/>
        <v>1</v>
      </c>
      <c r="CC31" s="102" t="str">
        <f t="shared" si="34"/>
        <v/>
      </c>
      <c r="CD31" s="99" t="str">
        <f t="shared" si="35"/>
        <v>Ferien</v>
      </c>
      <c r="CE31" s="96"/>
      <c r="CF31" s="115"/>
    </row>
    <row r="32" spans="1:84" s="25" customFormat="1" ht="42" customHeight="1" x14ac:dyDescent="0.25">
      <c r="A32" s="113">
        <f>IF(A31="","",IF(MONTH(A31+1)&gt;MONTH(A31),"",A31+1))</f>
        <v>43494</v>
      </c>
      <c r="B32" s="100">
        <f>IF(B31="","",IF(MONTH(B31+1)&gt;MONTH(B31),"",B31+1))</f>
        <v>43494</v>
      </c>
      <c r="C32" s="101" t="str">
        <f t="shared" si="0"/>
        <v/>
      </c>
      <c r="D32" s="102">
        <f t="shared" si="1"/>
        <v>5</v>
      </c>
      <c r="E32" s="99" t="str">
        <f t="shared" si="2"/>
        <v/>
      </c>
      <c r="F32" s="97"/>
      <c r="G32" s="96"/>
      <c r="H32" s="98" t="str">
        <f>IF(H31="","",IF(MONTH(H31+1)&gt;MONTH(H31),"",H31+1))</f>
        <v/>
      </c>
      <c r="I32" s="100" t="str">
        <f>IF(I31="","",IF(MONTH(I31+1)&gt;MONTH(I31),"",I31+1))</f>
        <v/>
      </c>
      <c r="J32" s="101" t="str">
        <f t="shared" si="3"/>
        <v/>
      </c>
      <c r="K32" s="102" t="str">
        <f t="shared" si="4"/>
        <v/>
      </c>
      <c r="L32" s="99" t="str">
        <f t="shared" si="5"/>
        <v/>
      </c>
      <c r="M32" s="96"/>
      <c r="N32" s="96"/>
      <c r="O32" s="98">
        <f>IF(O31="","",IF(MONTH(O31+1)&gt;MONTH(O31),"",O31+1))</f>
        <v>43553</v>
      </c>
      <c r="P32" s="100">
        <f>IF(P31="","",IF(MONTH(P31+1)&gt;MONTH(P31),"",P31+1))</f>
        <v>43553</v>
      </c>
      <c r="Q32" s="101" t="str">
        <f t="shared" si="6"/>
        <v/>
      </c>
      <c r="R32" s="102" t="str">
        <f t="shared" si="7"/>
        <v/>
      </c>
      <c r="S32" s="99" t="str">
        <f t="shared" si="8"/>
        <v/>
      </c>
      <c r="T32" s="96"/>
      <c r="U32" s="97"/>
      <c r="V32" s="98">
        <f>IF(V31="","",IF(MONTH(V31+1)&gt;MONTH(V31),"",V31+1))</f>
        <v>43584</v>
      </c>
      <c r="W32" s="100">
        <f>IF(W31="","",IF(MONTH(W31+1)&gt;MONTH(W31),"",W31+1))</f>
        <v>43584</v>
      </c>
      <c r="X32" s="101" t="str">
        <f t="shared" si="9"/>
        <v/>
      </c>
      <c r="Y32" s="102" t="str">
        <f t="shared" si="10"/>
        <v/>
      </c>
      <c r="Z32" s="99" t="str">
        <f t="shared" si="11"/>
        <v/>
      </c>
      <c r="AA32" s="96"/>
      <c r="AB32" s="96"/>
      <c r="AC32" s="98">
        <f>IF(AC31="","",IF(MONTH(AC31+1)&gt;MONTH(AC31),"",AC31+1))</f>
        <v>43614</v>
      </c>
      <c r="AD32" s="100">
        <f>IF(AD31="","",IF(MONTH(AD31+1)&gt;MONTH(AD31),"",AD31+1))</f>
        <v>43614</v>
      </c>
      <c r="AE32" s="101">
        <f t="shared" si="12"/>
        <v>1</v>
      </c>
      <c r="AF32" s="102" t="str">
        <f t="shared" si="13"/>
        <v/>
      </c>
      <c r="AG32" s="99" t="str">
        <f t="shared" si="14"/>
        <v>Ferien</v>
      </c>
      <c r="AH32" s="96"/>
      <c r="AI32" s="96"/>
      <c r="AJ32" s="98">
        <f>IF(AJ31="","",IF(MONTH(AJ31+1)&gt;MONTH(AJ31),"",AJ31+1))</f>
        <v>43645</v>
      </c>
      <c r="AK32" s="100">
        <f>IF(AK31="","",IF(MONTH(AK31+1)&gt;MONTH(AK31),"",AK31+1))</f>
        <v>43645</v>
      </c>
      <c r="AL32" s="101" t="str">
        <f t="shared" si="15"/>
        <v/>
      </c>
      <c r="AM32" s="102" t="str">
        <f t="shared" si="16"/>
        <v/>
      </c>
      <c r="AN32" s="99" t="str">
        <f t="shared" si="17"/>
        <v/>
      </c>
      <c r="AO32" s="96"/>
      <c r="AP32" s="96"/>
      <c r="AQ32" s="98">
        <f>IF(AQ31="","",IF(MONTH(AQ31+1)&gt;MONTH(AQ31),"",AQ31+1))</f>
        <v>43675</v>
      </c>
      <c r="AR32" s="100">
        <f>IF(AR31="","",IF(MONTH(AR31+1)&gt;MONTH(AR31),"",AR31+1))</f>
        <v>43675</v>
      </c>
      <c r="AS32" s="101">
        <f t="shared" si="18"/>
        <v>1</v>
      </c>
      <c r="AT32" s="102" t="str">
        <f t="shared" si="19"/>
        <v/>
      </c>
      <c r="AU32" s="99" t="str">
        <f t="shared" si="20"/>
        <v>Ferien</v>
      </c>
      <c r="AV32" s="96"/>
      <c r="AW32" s="97"/>
      <c r="AX32" s="98">
        <f>IF(AX31="","",IF(MONTH(AX31+1)&gt;MONTH(AX31),"",AX31+1))</f>
        <v>43706</v>
      </c>
      <c r="AY32" s="100">
        <f>IF(AY31="","",IF(MONTH(AY31+1)&gt;MONTH(AY31),"",AY31+1))</f>
        <v>43706</v>
      </c>
      <c r="AZ32" s="101">
        <f t="shared" si="21"/>
        <v>1</v>
      </c>
      <c r="BA32" s="102" t="str">
        <f t="shared" si="22"/>
        <v/>
      </c>
      <c r="BB32" s="99" t="str">
        <f t="shared" si="23"/>
        <v>Ferien</v>
      </c>
      <c r="BC32" s="96"/>
      <c r="BD32" s="97"/>
      <c r="BE32" s="98">
        <f>IF(BE31="","",IF(MONTH(BE31+1)&gt;MONTH(BE31),"",BE31+1))</f>
        <v>43737</v>
      </c>
      <c r="BF32" s="100">
        <f>IF(BF31="","",IF(MONTH(BF31+1)&gt;MONTH(BF31),"",BF31+1))</f>
        <v>43737</v>
      </c>
      <c r="BG32" s="101" t="str">
        <f t="shared" si="24"/>
        <v/>
      </c>
      <c r="BH32" s="102" t="str">
        <f t="shared" si="25"/>
        <v/>
      </c>
      <c r="BI32" s="99" t="str">
        <f t="shared" si="26"/>
        <v/>
      </c>
      <c r="BJ32" s="96"/>
      <c r="BK32" s="96"/>
      <c r="BL32" s="98">
        <f>IF(BL31="","",IF(MONTH(BL31+1)&gt;MONTH(BL31),"",BL31+1))</f>
        <v>43767</v>
      </c>
      <c r="BM32" s="100">
        <f>IF(BM31="","",IF(MONTH(BM31+1)&gt;MONTH(BM31),"",BM31+1))</f>
        <v>43767</v>
      </c>
      <c r="BN32" s="101">
        <f t="shared" si="27"/>
        <v>1</v>
      </c>
      <c r="BO32" s="102">
        <f t="shared" si="28"/>
        <v>44</v>
      </c>
      <c r="BP32" s="99" t="str">
        <f t="shared" si="29"/>
        <v>Ferien</v>
      </c>
      <c r="BQ32" s="96"/>
      <c r="BR32" s="97"/>
      <c r="BS32" s="98">
        <f>IF(BS31="","",IF(MONTH(BS31+1)&gt;MONTH(BS31),"",BS31+1))</f>
        <v>43798</v>
      </c>
      <c r="BT32" s="100">
        <f>IF(BT31="","",IF(MONTH(BT31+1)&gt;MONTH(BT31),"",BT31+1))</f>
        <v>43798</v>
      </c>
      <c r="BU32" s="101" t="str">
        <f t="shared" si="30"/>
        <v/>
      </c>
      <c r="BV32" s="102" t="str">
        <f t="shared" si="31"/>
        <v/>
      </c>
      <c r="BW32" s="99" t="str">
        <f t="shared" si="32"/>
        <v/>
      </c>
      <c r="BX32" s="96"/>
      <c r="BY32" s="96"/>
      <c r="BZ32" s="98">
        <f>IF(BZ31="","",IF(MONTH(BZ31+1)&gt;MONTH(BZ31),"",BZ31+1))</f>
        <v>43828</v>
      </c>
      <c r="CA32" s="100">
        <f>IF(CA31="","",IF(MONTH(CA31+1)&gt;MONTH(CA31),"",CA31+1))</f>
        <v>43828</v>
      </c>
      <c r="CB32" s="101" t="str">
        <f t="shared" si="33"/>
        <v/>
      </c>
      <c r="CC32" s="102" t="str">
        <f t="shared" si="34"/>
        <v/>
      </c>
      <c r="CD32" s="99" t="str">
        <f t="shared" si="35"/>
        <v/>
      </c>
      <c r="CE32" s="96"/>
      <c r="CF32" s="115"/>
    </row>
    <row r="33" spans="1:84" s="25" customFormat="1" ht="42" customHeight="1" x14ac:dyDescent="0.25">
      <c r="A33" s="116">
        <f>IF(A32="","",IF(MONTH(A32+1)&gt;MONTH(A32),"",A32+1))</f>
        <v>43495</v>
      </c>
      <c r="B33" s="117">
        <f>IF(B32="","",IF(MONTH(B32+1)&gt;MONTH(B32),"",B32+1))</f>
        <v>43495</v>
      </c>
      <c r="C33" s="118" t="str">
        <f t="shared" si="0"/>
        <v/>
      </c>
      <c r="D33" s="119" t="str">
        <f t="shared" si="1"/>
        <v/>
      </c>
      <c r="E33" s="120" t="str">
        <f t="shared" si="2"/>
        <v/>
      </c>
      <c r="F33" s="121"/>
      <c r="G33" s="122"/>
      <c r="H33" s="123" t="str">
        <f>IF(H32="","",IF(MONTH(H32+1)&gt;MONTH(H32),"",H32+1))</f>
        <v/>
      </c>
      <c r="I33" s="117" t="str">
        <f>IF(I32="","",IF(MONTH(I32+1)&gt;MONTH(I32),"",I32+1))</f>
        <v/>
      </c>
      <c r="J33" s="118" t="str">
        <f t="shared" si="3"/>
        <v/>
      </c>
      <c r="K33" s="119" t="str">
        <f t="shared" si="4"/>
        <v/>
      </c>
      <c r="L33" s="120" t="str">
        <f t="shared" si="5"/>
        <v/>
      </c>
      <c r="M33" s="122"/>
      <c r="N33" s="122"/>
      <c r="O33" s="123">
        <f>IF(O32="","",IF(MONTH(O32+1)&gt;MONTH(O32),"",O32+1))</f>
        <v>43554</v>
      </c>
      <c r="P33" s="117">
        <f>IF(P32="","",IF(MONTH(P32+1)&gt;MONTH(P32),"",P32+1))</f>
        <v>43554</v>
      </c>
      <c r="Q33" s="118" t="str">
        <f t="shared" si="6"/>
        <v/>
      </c>
      <c r="R33" s="119" t="str">
        <f t="shared" si="7"/>
        <v/>
      </c>
      <c r="S33" s="120" t="str">
        <f t="shared" si="8"/>
        <v/>
      </c>
      <c r="T33" s="122"/>
      <c r="U33" s="121"/>
      <c r="V33" s="123" t="str">
        <f>IF(V32="","",IF(MONTH(V32+1)&gt;MONTH(V32),"",V32+1))</f>
        <v/>
      </c>
      <c r="W33" s="117" t="str">
        <f>IF(W32="","",IF(MONTH(W32+1)&gt;MONTH(W32),"",W32+1))</f>
        <v/>
      </c>
      <c r="X33" s="118" t="str">
        <f t="shared" si="9"/>
        <v/>
      </c>
      <c r="Y33" s="119" t="str">
        <f t="shared" si="10"/>
        <v/>
      </c>
      <c r="Z33" s="120" t="str">
        <f t="shared" si="11"/>
        <v/>
      </c>
      <c r="AA33" s="122"/>
      <c r="AB33" s="122"/>
      <c r="AC33" s="123">
        <f>IF(AC32="","",IF(MONTH(AC32+1)&gt;MONTH(AC32),"",AC32+1))</f>
        <v>43615</v>
      </c>
      <c r="AD33" s="117">
        <f>IF(AD32="","",IF(MONTH(AD32+1)&gt;MONTH(AD32),"",AD32+1))</f>
        <v>43615</v>
      </c>
      <c r="AE33" s="118">
        <f t="shared" si="12"/>
        <v>1</v>
      </c>
      <c r="AF33" s="119" t="str">
        <f t="shared" si="13"/>
        <v/>
      </c>
      <c r="AG33" s="120" t="str">
        <f t="shared" si="14"/>
        <v>Ferien</v>
      </c>
      <c r="AH33" s="122"/>
      <c r="AI33" s="122"/>
      <c r="AJ33" s="123" t="str">
        <f>IF(AJ32="","",IF(MONTH(AJ32+1)&gt;MONTH(AJ32),"",AJ32+1))</f>
        <v/>
      </c>
      <c r="AK33" s="117" t="str">
        <f>IF(AK32="","",IF(MONTH(AK32+1)&gt;MONTH(AK32),"",AK32+1))</f>
        <v/>
      </c>
      <c r="AL33" s="118" t="str">
        <f t="shared" si="15"/>
        <v/>
      </c>
      <c r="AM33" s="119" t="str">
        <f t="shared" si="16"/>
        <v/>
      </c>
      <c r="AN33" s="120" t="str">
        <f t="shared" si="17"/>
        <v/>
      </c>
      <c r="AO33" s="122"/>
      <c r="AP33" s="122"/>
      <c r="AQ33" s="123">
        <f>IF(AQ32="","",IF(MONTH(AQ32+1)&gt;MONTH(AQ32),"",AQ32+1))</f>
        <v>43676</v>
      </c>
      <c r="AR33" s="117">
        <f>IF(AR32="","",IF(MONTH(AR32+1)&gt;MONTH(AR32),"",AR32+1))</f>
        <v>43676</v>
      </c>
      <c r="AS33" s="118">
        <f t="shared" si="18"/>
        <v>1</v>
      </c>
      <c r="AT33" s="119">
        <f t="shared" si="19"/>
        <v>31</v>
      </c>
      <c r="AU33" s="120" t="str">
        <f t="shared" si="20"/>
        <v>Ferien</v>
      </c>
      <c r="AV33" s="122"/>
      <c r="AW33" s="121"/>
      <c r="AX33" s="123">
        <f>IF(AX32="","",IF(MONTH(AX32+1)&gt;MONTH(AX32),"",AX32+1))</f>
        <v>43707</v>
      </c>
      <c r="AY33" s="117">
        <f>IF(AY32="","",IF(MONTH(AY32+1)&gt;MONTH(AY32),"",AY32+1))</f>
        <v>43707</v>
      </c>
      <c r="AZ33" s="118">
        <f t="shared" si="21"/>
        <v>1</v>
      </c>
      <c r="BA33" s="119" t="str">
        <f t="shared" si="22"/>
        <v/>
      </c>
      <c r="BB33" s="120" t="str">
        <f t="shared" si="23"/>
        <v>Ferien</v>
      </c>
      <c r="BC33" s="122"/>
      <c r="BD33" s="121"/>
      <c r="BE33" s="123" t="str">
        <f>IF(BE32="","",IF(MONTH(BE32+1)&gt;MONTH(BE32),"",BE32+1))</f>
        <v/>
      </c>
      <c r="BF33" s="117" t="str">
        <f>IF(BF32="","",IF(MONTH(BF32+1)&gt;MONTH(BF32),"",BF32+1))</f>
        <v/>
      </c>
      <c r="BG33" s="118" t="str">
        <f t="shared" si="24"/>
        <v/>
      </c>
      <c r="BH33" s="119" t="str">
        <f t="shared" si="25"/>
        <v/>
      </c>
      <c r="BI33" s="120" t="str">
        <f t="shared" si="26"/>
        <v/>
      </c>
      <c r="BJ33" s="122"/>
      <c r="BK33" s="121"/>
      <c r="BL33" s="123">
        <f>IF(BL32="","",IF(MONTH(BL32+1)&gt;MONTH(BL32),"",BL32+1))</f>
        <v>43768</v>
      </c>
      <c r="BM33" s="117">
        <f>IF(BM32="","",IF(MONTH(BM32+1)&gt;MONTH(BM32),"",BM32+1))</f>
        <v>43768</v>
      </c>
      <c r="BN33" s="118">
        <f t="shared" si="27"/>
        <v>1</v>
      </c>
      <c r="BO33" s="119" t="str">
        <f t="shared" si="28"/>
        <v/>
      </c>
      <c r="BP33" s="120" t="str">
        <f t="shared" si="29"/>
        <v>Ferien</v>
      </c>
      <c r="BQ33" s="122"/>
      <c r="BR33" s="121"/>
      <c r="BS33" s="123" t="str">
        <f>IF(BS32="","",IF(MONTH(BS32+1)&gt;MONTH(BS32),"",BS32+1))</f>
        <v/>
      </c>
      <c r="BT33" s="117" t="str">
        <f>IF(BT32="","",IF(MONTH(BT32+1)&gt;MONTH(BT32),"",BT32+1))</f>
        <v/>
      </c>
      <c r="BU33" s="118" t="str">
        <f t="shared" si="30"/>
        <v/>
      </c>
      <c r="BV33" s="119" t="str">
        <f t="shared" si="31"/>
        <v/>
      </c>
      <c r="BW33" s="120" t="str">
        <f t="shared" si="32"/>
        <v/>
      </c>
      <c r="BX33" s="122"/>
      <c r="BY33" s="121"/>
      <c r="BZ33" s="123">
        <f>IF(BZ32="","",IF(MONTH(BZ32+1)&gt;MONTH(BZ32),"",BZ32+1))</f>
        <v>43829</v>
      </c>
      <c r="CA33" s="117">
        <f>IF(CA32="","",IF(MONTH(CA32+1)&gt;MONTH(CA32),"",CA32+1))</f>
        <v>43829</v>
      </c>
      <c r="CB33" s="118" t="str">
        <f t="shared" si="33"/>
        <v>x</v>
      </c>
      <c r="CC33" s="119" t="str">
        <f t="shared" si="34"/>
        <v/>
      </c>
      <c r="CD33" s="120" t="str">
        <f t="shared" si="35"/>
        <v>Silvester</v>
      </c>
      <c r="CE33" s="122"/>
      <c r="CF33" s="124"/>
    </row>
    <row r="34" spans="1:84" s="95" customFormat="1" ht="42" customHeight="1" x14ac:dyDescent="0.25">
      <c r="A34" s="196" t="s">
        <v>48</v>
      </c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8"/>
    </row>
    <row r="35" spans="1:84" s="34" customFormat="1" x14ac:dyDescent="0.25">
      <c r="A35" s="30"/>
      <c r="B35" s="31"/>
      <c r="C35" s="32"/>
      <c r="D35" s="58"/>
      <c r="E35" s="33"/>
      <c r="F35" s="33"/>
      <c r="G35" s="33"/>
      <c r="H35" s="30"/>
      <c r="I35" s="31"/>
      <c r="J35" s="32"/>
      <c r="K35" s="58"/>
      <c r="L35" s="33"/>
      <c r="M35" s="33"/>
      <c r="N35" s="33"/>
      <c r="O35" s="30"/>
      <c r="P35" s="31"/>
      <c r="Q35" s="32"/>
      <c r="R35" s="58"/>
      <c r="S35" s="33"/>
      <c r="T35" s="33"/>
      <c r="U35" s="33"/>
      <c r="V35" s="30"/>
      <c r="W35" s="31"/>
      <c r="X35" s="32"/>
      <c r="Y35" s="58"/>
      <c r="Z35" s="33"/>
      <c r="AA35" s="33"/>
      <c r="AB35" s="33"/>
      <c r="AC35" s="30"/>
      <c r="AD35" s="31"/>
      <c r="AE35" s="32"/>
      <c r="AF35" s="58"/>
      <c r="AG35" s="33"/>
      <c r="AH35" s="33"/>
      <c r="AI35" s="33"/>
      <c r="AJ35" s="30"/>
      <c r="AK35" s="31"/>
      <c r="AL35" s="32"/>
      <c r="AM35" s="58"/>
      <c r="AN35" s="33"/>
      <c r="AO35" s="33"/>
      <c r="AP35" s="33"/>
      <c r="AR35" s="31"/>
      <c r="AU35" s="33"/>
      <c r="AY35" s="31"/>
      <c r="BB35" s="33"/>
      <c r="BF35" s="31"/>
      <c r="BI35" s="33"/>
      <c r="BM35" s="31"/>
      <c r="BP35" s="33"/>
      <c r="BT35" s="31"/>
      <c r="BW35" s="33"/>
      <c r="CA35" s="31"/>
      <c r="CD35" s="33"/>
    </row>
    <row r="36" spans="1:84" s="34" customFormat="1" x14ac:dyDescent="0.25">
      <c r="A36" s="30"/>
      <c r="B36" s="31"/>
      <c r="C36" s="32"/>
      <c r="D36" s="58"/>
      <c r="E36" s="33"/>
      <c r="F36" s="33"/>
      <c r="G36" s="33"/>
      <c r="H36" s="30"/>
      <c r="I36" s="31"/>
      <c r="J36" s="32"/>
      <c r="K36" s="58"/>
      <c r="L36" s="33"/>
      <c r="M36" s="33"/>
      <c r="N36" s="33"/>
      <c r="O36" s="30"/>
      <c r="P36" s="31"/>
      <c r="Q36" s="32"/>
      <c r="R36" s="58"/>
      <c r="S36" s="33"/>
      <c r="T36" s="33"/>
      <c r="U36" s="33"/>
      <c r="V36" s="30"/>
      <c r="W36" s="31"/>
      <c r="X36" s="32"/>
      <c r="Y36" s="58"/>
      <c r="Z36" s="33"/>
      <c r="AA36" s="33"/>
      <c r="AB36" s="33"/>
      <c r="AC36" s="30"/>
      <c r="AD36" s="31"/>
      <c r="AE36" s="32"/>
      <c r="AF36" s="58"/>
      <c r="AG36" s="33"/>
      <c r="AH36" s="33"/>
      <c r="AI36" s="33"/>
      <c r="AJ36" s="30"/>
      <c r="AK36" s="31"/>
      <c r="AL36" s="32"/>
      <c r="AM36" s="58"/>
      <c r="AN36" s="33"/>
      <c r="AO36" s="33"/>
      <c r="AP36" s="33"/>
      <c r="AR36" s="31"/>
      <c r="AU36" s="33"/>
      <c r="AY36" s="31"/>
      <c r="BB36" s="33"/>
      <c r="BF36" s="31"/>
      <c r="BI36" s="33"/>
      <c r="BM36" s="31"/>
      <c r="BP36" s="33"/>
      <c r="BT36" s="31"/>
      <c r="BW36" s="33"/>
      <c r="CA36" s="31"/>
      <c r="CD36" s="33"/>
    </row>
    <row r="37" spans="1:84" s="34" customFormat="1" x14ac:dyDescent="0.25">
      <c r="A37" s="30"/>
      <c r="B37" s="31"/>
      <c r="C37" s="32"/>
      <c r="D37" s="58"/>
      <c r="E37" s="33"/>
      <c r="F37" s="33"/>
      <c r="G37" s="33"/>
      <c r="H37" s="30"/>
      <c r="I37" s="31"/>
      <c r="J37" s="32"/>
      <c r="K37" s="58"/>
      <c r="L37" s="33"/>
      <c r="M37" s="33"/>
      <c r="N37" s="33"/>
      <c r="O37" s="30"/>
      <c r="P37" s="31"/>
      <c r="Q37" s="32"/>
      <c r="R37" s="58"/>
      <c r="S37" s="33"/>
      <c r="T37" s="33"/>
      <c r="U37" s="33"/>
      <c r="V37" s="30"/>
      <c r="W37" s="31"/>
      <c r="X37" s="32"/>
      <c r="Y37" s="58"/>
      <c r="Z37" s="33"/>
      <c r="AA37" s="33"/>
      <c r="AB37" s="33"/>
      <c r="AC37" s="30"/>
      <c r="AD37" s="31"/>
      <c r="AE37" s="32"/>
      <c r="AF37" s="58"/>
      <c r="AG37" s="33"/>
      <c r="AH37" s="33"/>
      <c r="AI37" s="33"/>
      <c r="AJ37" s="30"/>
      <c r="AK37" s="31"/>
      <c r="AL37" s="32"/>
      <c r="AM37" s="58"/>
      <c r="AN37" s="33"/>
      <c r="AO37" s="33"/>
      <c r="AP37" s="33"/>
      <c r="AR37" s="31"/>
      <c r="AU37" s="33"/>
      <c r="AY37" s="31"/>
      <c r="BB37" s="33"/>
      <c r="BF37" s="31"/>
      <c r="BI37" s="33"/>
      <c r="BM37" s="31"/>
      <c r="BP37" s="33"/>
      <c r="BT37" s="31"/>
      <c r="BW37" s="33"/>
      <c r="CA37" s="31"/>
      <c r="CD37" s="33"/>
    </row>
    <row r="38" spans="1:84" s="34" customFormat="1" x14ac:dyDescent="0.25">
      <c r="A38" s="30"/>
      <c r="B38" s="31"/>
      <c r="C38" s="32"/>
      <c r="D38" s="58"/>
      <c r="E38" s="33"/>
      <c r="F38" s="33"/>
      <c r="G38" s="33"/>
      <c r="H38" s="30"/>
      <c r="I38" s="31"/>
      <c r="J38" s="32"/>
      <c r="K38" s="58"/>
      <c r="L38" s="33"/>
      <c r="M38" s="33"/>
      <c r="N38" s="33"/>
      <c r="O38" s="30"/>
      <c r="P38" s="31"/>
      <c r="Q38" s="32"/>
      <c r="R38" s="58"/>
      <c r="S38" s="33"/>
      <c r="T38" s="33"/>
      <c r="U38" s="33"/>
      <c r="V38" s="30"/>
      <c r="W38" s="31"/>
      <c r="X38" s="32"/>
      <c r="Y38" s="58"/>
      <c r="Z38" s="33"/>
      <c r="AA38" s="33"/>
      <c r="AB38" s="33"/>
      <c r="AC38" s="30"/>
      <c r="AD38" s="31"/>
      <c r="AE38" s="32"/>
      <c r="AF38" s="58"/>
      <c r="AG38" s="33"/>
      <c r="AH38" s="33"/>
      <c r="AI38" s="33"/>
      <c r="AJ38" s="30"/>
      <c r="AK38" s="31"/>
      <c r="AL38" s="32"/>
      <c r="AM38" s="58"/>
      <c r="AN38" s="33"/>
      <c r="AO38" s="33"/>
      <c r="AP38" s="33"/>
      <c r="AR38" s="31"/>
      <c r="AU38" s="33"/>
      <c r="AY38" s="31"/>
      <c r="BB38" s="33"/>
      <c r="BF38" s="31"/>
      <c r="BI38" s="33"/>
      <c r="BM38" s="31"/>
      <c r="BP38" s="33"/>
      <c r="BT38" s="31"/>
      <c r="BW38" s="33"/>
      <c r="CA38" s="31"/>
      <c r="CD38" s="33"/>
    </row>
    <row r="39" spans="1:84" s="34" customFormat="1" x14ac:dyDescent="0.25">
      <c r="A39" s="30"/>
      <c r="B39" s="31"/>
      <c r="C39" s="32"/>
      <c r="D39" s="58"/>
      <c r="E39" s="33"/>
      <c r="F39" s="33"/>
      <c r="G39" s="33"/>
      <c r="H39" s="30"/>
      <c r="I39" s="31"/>
      <c r="J39" s="32"/>
      <c r="K39" s="58"/>
      <c r="L39" s="33"/>
      <c r="M39" s="33"/>
      <c r="N39" s="33"/>
      <c r="O39" s="30"/>
      <c r="P39" s="31"/>
      <c r="Q39" s="32"/>
      <c r="R39" s="58"/>
      <c r="S39" s="33"/>
      <c r="T39" s="33"/>
      <c r="U39" s="33"/>
      <c r="V39" s="30"/>
      <c r="W39" s="31"/>
      <c r="X39" s="32"/>
      <c r="Y39" s="58"/>
      <c r="Z39" s="33"/>
      <c r="AA39" s="33"/>
      <c r="AB39" s="33"/>
      <c r="AC39" s="30"/>
      <c r="AD39" s="31"/>
      <c r="AE39" s="32"/>
      <c r="AF39" s="58"/>
      <c r="AG39" s="33"/>
      <c r="AH39" s="33"/>
      <c r="AI39" s="33"/>
      <c r="AJ39" s="30"/>
      <c r="AK39" s="31"/>
      <c r="AL39" s="32"/>
      <c r="AM39" s="58"/>
      <c r="AN39" s="33"/>
      <c r="AO39" s="33"/>
      <c r="AP39" s="33"/>
      <c r="AR39" s="31"/>
      <c r="AU39" s="33"/>
      <c r="AY39" s="31"/>
      <c r="BB39" s="33"/>
      <c r="BF39" s="31"/>
      <c r="BI39" s="33"/>
      <c r="BM39" s="31"/>
      <c r="BP39" s="33"/>
      <c r="BT39" s="31"/>
      <c r="BW39" s="33"/>
      <c r="CA39" s="31"/>
      <c r="CD39" s="33"/>
    </row>
    <row r="40" spans="1:84" s="34" customFormat="1" x14ac:dyDescent="0.25">
      <c r="A40" s="30"/>
      <c r="B40" s="31"/>
      <c r="C40" s="32"/>
      <c r="D40" s="58"/>
      <c r="E40" s="33"/>
      <c r="F40" s="33"/>
      <c r="G40" s="33"/>
      <c r="H40" s="30"/>
      <c r="I40" s="31"/>
      <c r="J40" s="32"/>
      <c r="K40" s="58"/>
      <c r="L40" s="33"/>
      <c r="M40" s="33"/>
      <c r="N40" s="33"/>
      <c r="O40" s="30"/>
      <c r="P40" s="31"/>
      <c r="Q40" s="32"/>
      <c r="R40" s="58"/>
      <c r="S40" s="33"/>
      <c r="T40" s="33"/>
      <c r="U40" s="33"/>
      <c r="V40" s="30"/>
      <c r="W40" s="31"/>
      <c r="X40" s="32"/>
      <c r="Y40" s="58"/>
      <c r="Z40" s="33"/>
      <c r="AA40" s="33"/>
      <c r="AB40" s="33"/>
      <c r="AC40" s="30"/>
      <c r="AD40" s="31"/>
      <c r="AE40" s="32"/>
      <c r="AF40" s="58"/>
      <c r="AG40" s="33"/>
      <c r="AH40" s="33"/>
      <c r="AI40" s="33"/>
      <c r="AJ40" s="30"/>
      <c r="AK40" s="31"/>
      <c r="AL40" s="32"/>
      <c r="AM40" s="58"/>
      <c r="AN40" s="33"/>
      <c r="AO40" s="33"/>
      <c r="AP40" s="33"/>
      <c r="AR40" s="31"/>
      <c r="AU40" s="33"/>
      <c r="AY40" s="31"/>
      <c r="BB40" s="33"/>
      <c r="BF40" s="31"/>
      <c r="BI40" s="33"/>
      <c r="BM40" s="31"/>
      <c r="BP40" s="33"/>
      <c r="BT40" s="31"/>
      <c r="BW40" s="33"/>
      <c r="CA40" s="31"/>
      <c r="CD40" s="33"/>
    </row>
    <row r="41" spans="1:84" s="34" customFormat="1" x14ac:dyDescent="0.25">
      <c r="A41" s="30"/>
      <c r="B41" s="31"/>
      <c r="C41" s="32"/>
      <c r="D41" s="58"/>
      <c r="E41" s="33"/>
      <c r="F41" s="33"/>
      <c r="G41" s="33"/>
      <c r="H41" s="30"/>
      <c r="I41" s="31"/>
      <c r="J41" s="32"/>
      <c r="K41" s="58"/>
      <c r="L41" s="33"/>
      <c r="M41" s="33"/>
      <c r="N41" s="33"/>
      <c r="O41" s="30"/>
      <c r="P41" s="31"/>
      <c r="Q41" s="32"/>
      <c r="R41" s="58"/>
      <c r="S41" s="33"/>
      <c r="T41" s="33"/>
      <c r="U41" s="33"/>
      <c r="V41" s="30"/>
      <c r="W41" s="31"/>
      <c r="X41" s="32"/>
      <c r="Y41" s="58"/>
      <c r="Z41" s="33"/>
      <c r="AA41" s="33"/>
      <c r="AB41" s="33"/>
      <c r="AC41" s="30"/>
      <c r="AD41" s="31"/>
      <c r="AE41" s="32"/>
      <c r="AF41" s="58"/>
      <c r="AG41" s="33"/>
      <c r="AH41" s="33"/>
      <c r="AI41" s="33"/>
      <c r="AJ41" s="30"/>
      <c r="AK41" s="31"/>
      <c r="AL41" s="32"/>
      <c r="AM41" s="58"/>
      <c r="AN41" s="33"/>
      <c r="AO41" s="33"/>
      <c r="AP41" s="33"/>
      <c r="AR41" s="31"/>
      <c r="AU41" s="33"/>
      <c r="AY41" s="31"/>
      <c r="BB41" s="33"/>
      <c r="BF41" s="31"/>
      <c r="BI41" s="33"/>
      <c r="BM41" s="31"/>
      <c r="BP41" s="33"/>
      <c r="BT41" s="31"/>
      <c r="BW41" s="33"/>
      <c r="CA41" s="31"/>
      <c r="CD41" s="33"/>
    </row>
    <row r="42" spans="1:84" s="34" customFormat="1" x14ac:dyDescent="0.25">
      <c r="A42" s="30"/>
      <c r="B42" s="31"/>
      <c r="C42" s="32"/>
      <c r="D42" s="58"/>
      <c r="E42" s="33"/>
      <c r="F42" s="33"/>
      <c r="G42" s="33"/>
      <c r="H42" s="30"/>
      <c r="I42" s="31"/>
      <c r="J42" s="32"/>
      <c r="K42" s="58"/>
      <c r="L42" s="33"/>
      <c r="M42" s="33"/>
      <c r="N42" s="33"/>
      <c r="O42" s="30"/>
      <c r="P42" s="31"/>
      <c r="Q42" s="32"/>
      <c r="R42" s="58"/>
      <c r="S42" s="33"/>
      <c r="T42" s="33"/>
      <c r="U42" s="33"/>
      <c r="V42" s="30"/>
      <c r="W42" s="31"/>
      <c r="X42" s="32"/>
      <c r="Y42" s="58"/>
      <c r="Z42" s="33"/>
      <c r="AA42" s="33"/>
      <c r="AB42" s="33"/>
      <c r="AC42" s="30"/>
      <c r="AD42" s="31"/>
      <c r="AE42" s="32"/>
      <c r="AF42" s="58"/>
      <c r="AG42" s="33"/>
      <c r="AH42" s="33"/>
      <c r="AI42" s="33"/>
      <c r="AJ42" s="30"/>
      <c r="AK42" s="31"/>
      <c r="AL42" s="32"/>
      <c r="AM42" s="58"/>
      <c r="AN42" s="33"/>
      <c r="AO42" s="33"/>
      <c r="AP42" s="33"/>
      <c r="AR42" s="31"/>
      <c r="AU42" s="33"/>
      <c r="AY42" s="31"/>
      <c r="BB42" s="33"/>
      <c r="BF42" s="31"/>
      <c r="BI42" s="33"/>
      <c r="BM42" s="31"/>
      <c r="BP42" s="33"/>
      <c r="BT42" s="31"/>
      <c r="BW42" s="33"/>
      <c r="CA42" s="31"/>
      <c r="CD42" s="33"/>
    </row>
    <row r="43" spans="1:84" s="34" customFormat="1" x14ac:dyDescent="0.25">
      <c r="A43" s="30"/>
      <c r="B43" s="31"/>
      <c r="C43" s="32"/>
      <c r="D43" s="58"/>
      <c r="E43" s="33"/>
      <c r="F43" s="33"/>
      <c r="G43" s="33"/>
      <c r="H43" s="30"/>
      <c r="I43" s="31"/>
      <c r="J43" s="32"/>
      <c r="K43" s="58"/>
      <c r="L43" s="33"/>
      <c r="M43" s="33"/>
      <c r="N43" s="33"/>
      <c r="O43" s="30"/>
      <c r="P43" s="31"/>
      <c r="Q43" s="32"/>
      <c r="R43" s="58"/>
      <c r="S43" s="33"/>
      <c r="T43" s="33"/>
      <c r="U43" s="33"/>
      <c r="V43" s="30"/>
      <c r="W43" s="31"/>
      <c r="X43" s="32"/>
      <c r="Y43" s="58"/>
      <c r="Z43" s="33"/>
      <c r="AA43" s="33"/>
      <c r="AB43" s="33"/>
      <c r="AC43" s="30"/>
      <c r="AD43" s="31"/>
      <c r="AE43" s="32"/>
      <c r="AF43" s="58"/>
      <c r="AG43" s="33"/>
      <c r="AH43" s="33"/>
      <c r="AI43" s="33"/>
      <c r="AJ43" s="30"/>
      <c r="AK43" s="31"/>
      <c r="AL43" s="32"/>
      <c r="AM43" s="58"/>
      <c r="AN43" s="33"/>
      <c r="AO43" s="33"/>
      <c r="AP43" s="33"/>
      <c r="AR43" s="31"/>
      <c r="AU43" s="33"/>
      <c r="AY43" s="31"/>
      <c r="BB43" s="33"/>
      <c r="BF43" s="31"/>
      <c r="BI43" s="33"/>
      <c r="BM43" s="31"/>
      <c r="BP43" s="33"/>
      <c r="BT43" s="31"/>
      <c r="BW43" s="33"/>
      <c r="CA43" s="31"/>
      <c r="CD43" s="33"/>
    </row>
    <row r="44" spans="1:84" s="34" customFormat="1" x14ac:dyDescent="0.25">
      <c r="A44" s="30"/>
      <c r="B44" s="31"/>
      <c r="C44" s="32"/>
      <c r="D44" s="58"/>
      <c r="E44" s="33"/>
      <c r="F44" s="33"/>
      <c r="G44" s="33"/>
      <c r="H44" s="30"/>
      <c r="I44" s="31"/>
      <c r="J44" s="32"/>
      <c r="K44" s="58"/>
      <c r="L44" s="33"/>
      <c r="M44" s="33"/>
      <c r="N44" s="33"/>
      <c r="O44" s="30"/>
      <c r="P44" s="31"/>
      <c r="Q44" s="32"/>
      <c r="R44" s="58"/>
      <c r="S44" s="33"/>
      <c r="T44" s="33"/>
      <c r="U44" s="33"/>
      <c r="V44" s="30"/>
      <c r="W44" s="31"/>
      <c r="X44" s="32"/>
      <c r="Y44" s="58"/>
      <c r="Z44" s="33"/>
      <c r="AA44" s="33"/>
      <c r="AB44" s="33"/>
      <c r="AC44" s="30"/>
      <c r="AD44" s="31"/>
      <c r="AE44" s="32"/>
      <c r="AF44" s="58"/>
      <c r="AG44" s="33"/>
      <c r="AH44" s="33"/>
      <c r="AI44" s="33"/>
      <c r="AJ44" s="30"/>
      <c r="AK44" s="31"/>
      <c r="AL44" s="32"/>
      <c r="AM44" s="58"/>
      <c r="AN44" s="33"/>
      <c r="AO44" s="33"/>
      <c r="AP44" s="33"/>
      <c r="AR44" s="31"/>
      <c r="AU44" s="33"/>
      <c r="AY44" s="31"/>
      <c r="BB44" s="33"/>
      <c r="BF44" s="31"/>
      <c r="BI44" s="33"/>
      <c r="BM44" s="31"/>
      <c r="BP44" s="33"/>
      <c r="BT44" s="31"/>
      <c r="BW44" s="33"/>
      <c r="CA44" s="31"/>
      <c r="CD44" s="33"/>
    </row>
    <row r="45" spans="1:84" s="34" customFormat="1" x14ac:dyDescent="0.25">
      <c r="A45" s="30"/>
      <c r="B45" s="31"/>
      <c r="C45" s="32"/>
      <c r="D45" s="58"/>
      <c r="E45" s="33"/>
      <c r="F45" s="33"/>
      <c r="G45" s="33"/>
      <c r="H45" s="30"/>
      <c r="I45" s="31"/>
      <c r="J45" s="32"/>
      <c r="K45" s="58"/>
      <c r="L45" s="33"/>
      <c r="M45" s="33"/>
      <c r="N45" s="33"/>
      <c r="O45" s="30"/>
      <c r="P45" s="31"/>
      <c r="Q45" s="32"/>
      <c r="R45" s="58"/>
      <c r="S45" s="33"/>
      <c r="T45" s="33"/>
      <c r="U45" s="33"/>
      <c r="V45" s="30"/>
      <c r="W45" s="31"/>
      <c r="X45" s="32"/>
      <c r="Y45" s="58"/>
      <c r="Z45" s="33"/>
      <c r="AA45" s="33"/>
      <c r="AB45" s="33"/>
      <c r="AC45" s="30"/>
      <c r="AD45" s="31"/>
      <c r="AE45" s="32"/>
      <c r="AF45" s="58"/>
      <c r="AG45" s="33"/>
      <c r="AH45" s="33"/>
      <c r="AI45" s="33"/>
      <c r="AJ45" s="30"/>
      <c r="AK45" s="31"/>
      <c r="AL45" s="32"/>
      <c r="AM45" s="58"/>
      <c r="AN45" s="33"/>
      <c r="AO45" s="33"/>
      <c r="AP45" s="33"/>
      <c r="AR45" s="31"/>
      <c r="AU45" s="33"/>
      <c r="AY45" s="31"/>
      <c r="BB45" s="33"/>
      <c r="BF45" s="31"/>
      <c r="BI45" s="33"/>
      <c r="BM45" s="31"/>
      <c r="BP45" s="33"/>
      <c r="BT45" s="31"/>
      <c r="BW45" s="33"/>
      <c r="CA45" s="31"/>
      <c r="CD45" s="33"/>
    </row>
    <row r="46" spans="1:84" s="34" customFormat="1" x14ac:dyDescent="0.25">
      <c r="A46" s="30"/>
      <c r="B46" s="31"/>
      <c r="C46" s="32"/>
      <c r="D46" s="58"/>
      <c r="E46" s="33"/>
      <c r="F46" s="33"/>
      <c r="G46" s="33"/>
      <c r="H46" s="30"/>
      <c r="I46" s="31"/>
      <c r="J46" s="32"/>
      <c r="K46" s="58"/>
      <c r="L46" s="33"/>
      <c r="M46" s="33"/>
      <c r="N46" s="33"/>
      <c r="O46" s="30"/>
      <c r="P46" s="31"/>
      <c r="Q46" s="32"/>
      <c r="R46" s="58"/>
      <c r="S46" s="33"/>
      <c r="T46" s="33"/>
      <c r="U46" s="33"/>
      <c r="V46" s="30"/>
      <c r="W46" s="31"/>
      <c r="X46" s="32"/>
      <c r="Y46" s="58"/>
      <c r="Z46" s="33"/>
      <c r="AA46" s="33"/>
      <c r="AB46" s="33"/>
      <c r="AC46" s="30"/>
      <c r="AD46" s="31"/>
      <c r="AE46" s="32"/>
      <c r="AF46" s="58"/>
      <c r="AG46" s="33"/>
      <c r="AH46" s="33"/>
      <c r="AI46" s="33"/>
      <c r="AJ46" s="30"/>
      <c r="AK46" s="31"/>
      <c r="AL46" s="32"/>
      <c r="AM46" s="58"/>
      <c r="AN46" s="33"/>
      <c r="AO46" s="33"/>
      <c r="AP46" s="33"/>
      <c r="AR46" s="31"/>
      <c r="AU46" s="33"/>
      <c r="AY46" s="31"/>
      <c r="BB46" s="33"/>
      <c r="BF46" s="31"/>
      <c r="BI46" s="33"/>
      <c r="BM46" s="31"/>
      <c r="BP46" s="33"/>
      <c r="BT46" s="31"/>
      <c r="BW46" s="33"/>
      <c r="CA46" s="31"/>
      <c r="CD46" s="33"/>
    </row>
    <row r="47" spans="1:84" s="34" customFormat="1" x14ac:dyDescent="0.25">
      <c r="A47" s="30"/>
      <c r="B47" s="31"/>
      <c r="C47" s="32"/>
      <c r="D47" s="58"/>
      <c r="E47" s="33"/>
      <c r="F47" s="33"/>
      <c r="G47" s="33"/>
      <c r="H47" s="30"/>
      <c r="I47" s="31"/>
      <c r="J47" s="32"/>
      <c r="K47" s="58"/>
      <c r="L47" s="33"/>
      <c r="M47" s="33"/>
      <c r="N47" s="33"/>
      <c r="O47" s="30"/>
      <c r="P47" s="31"/>
      <c r="Q47" s="32"/>
      <c r="R47" s="58"/>
      <c r="S47" s="33"/>
      <c r="T47" s="33"/>
      <c r="U47" s="33"/>
      <c r="V47" s="30"/>
      <c r="W47" s="31"/>
      <c r="X47" s="32"/>
      <c r="Y47" s="58"/>
      <c r="Z47" s="33"/>
      <c r="AA47" s="33"/>
      <c r="AB47" s="33"/>
      <c r="AC47" s="30"/>
      <c r="AD47" s="31"/>
      <c r="AE47" s="32"/>
      <c r="AF47" s="58"/>
      <c r="AG47" s="33"/>
      <c r="AH47" s="33"/>
      <c r="AI47" s="33"/>
      <c r="AJ47" s="30"/>
      <c r="AK47" s="31"/>
      <c r="AL47" s="32"/>
      <c r="AM47" s="58"/>
      <c r="AN47" s="33"/>
      <c r="AO47" s="33"/>
      <c r="AP47" s="33"/>
      <c r="AR47" s="31"/>
      <c r="AU47" s="33"/>
      <c r="AY47" s="31"/>
      <c r="BB47" s="33"/>
      <c r="BF47" s="31"/>
      <c r="BI47" s="33"/>
      <c r="BM47" s="31"/>
      <c r="BP47" s="33"/>
      <c r="BT47" s="31"/>
      <c r="BW47" s="33"/>
      <c r="CA47" s="31"/>
      <c r="CD47" s="33"/>
    </row>
    <row r="48" spans="1:84" s="34" customFormat="1" x14ac:dyDescent="0.25">
      <c r="A48" s="30"/>
      <c r="B48" s="31"/>
      <c r="C48" s="32"/>
      <c r="D48" s="58"/>
      <c r="E48" s="33"/>
      <c r="F48" s="33"/>
      <c r="G48" s="33"/>
      <c r="H48" s="30"/>
      <c r="I48" s="31"/>
      <c r="J48" s="32"/>
      <c r="K48" s="58"/>
      <c r="L48" s="33"/>
      <c r="M48" s="33"/>
      <c r="N48" s="33"/>
      <c r="O48" s="30"/>
      <c r="P48" s="31"/>
      <c r="Q48" s="32"/>
      <c r="R48" s="58"/>
      <c r="S48" s="33"/>
      <c r="T48" s="33"/>
      <c r="U48" s="33"/>
      <c r="V48" s="30"/>
      <c r="W48" s="31"/>
      <c r="X48" s="32"/>
      <c r="Y48" s="58"/>
      <c r="Z48" s="33"/>
      <c r="AA48" s="33"/>
      <c r="AB48" s="33"/>
      <c r="AC48" s="30"/>
      <c r="AD48" s="31"/>
      <c r="AE48" s="32"/>
      <c r="AF48" s="58"/>
      <c r="AG48" s="33"/>
      <c r="AH48" s="33"/>
      <c r="AI48" s="33"/>
      <c r="AJ48" s="30"/>
      <c r="AK48" s="31"/>
      <c r="AL48" s="32"/>
      <c r="AM48" s="58"/>
      <c r="AN48" s="33"/>
      <c r="AO48" s="33"/>
      <c r="AP48" s="33"/>
      <c r="AR48" s="31"/>
      <c r="AU48" s="33"/>
      <c r="AY48" s="31"/>
      <c r="BB48" s="33"/>
      <c r="BF48" s="31"/>
      <c r="BI48" s="33"/>
      <c r="BM48" s="31"/>
      <c r="BP48" s="33"/>
      <c r="BT48" s="31"/>
      <c r="BW48" s="33"/>
      <c r="CA48" s="31"/>
      <c r="CD48" s="33"/>
    </row>
    <row r="49" spans="1:82" s="34" customFormat="1" x14ac:dyDescent="0.25">
      <c r="A49" s="30"/>
      <c r="B49" s="31"/>
      <c r="C49" s="32"/>
      <c r="D49" s="58"/>
      <c r="E49" s="33"/>
      <c r="F49" s="33"/>
      <c r="G49" s="33"/>
      <c r="H49" s="30"/>
      <c r="I49" s="31"/>
      <c r="J49" s="32"/>
      <c r="K49" s="58"/>
      <c r="L49" s="33"/>
      <c r="M49" s="33"/>
      <c r="N49" s="33"/>
      <c r="O49" s="30"/>
      <c r="P49" s="31"/>
      <c r="Q49" s="32"/>
      <c r="R49" s="58"/>
      <c r="S49" s="33"/>
      <c r="T49" s="33"/>
      <c r="U49" s="33"/>
      <c r="V49" s="30"/>
      <c r="W49" s="31"/>
      <c r="X49" s="32"/>
      <c r="Y49" s="58"/>
      <c r="Z49" s="33"/>
      <c r="AA49" s="33"/>
      <c r="AB49" s="33"/>
      <c r="AC49" s="30"/>
      <c r="AD49" s="31"/>
      <c r="AE49" s="32"/>
      <c r="AF49" s="58"/>
      <c r="AG49" s="33"/>
      <c r="AH49" s="33"/>
      <c r="AI49" s="33"/>
      <c r="AJ49" s="30"/>
      <c r="AK49" s="31"/>
      <c r="AL49" s="32"/>
      <c r="AM49" s="58"/>
      <c r="AN49" s="33"/>
      <c r="AO49" s="33"/>
      <c r="AP49" s="33"/>
      <c r="AR49" s="31"/>
      <c r="AU49" s="33"/>
      <c r="AY49" s="31"/>
      <c r="BB49" s="33"/>
      <c r="BF49" s="31"/>
      <c r="BI49" s="33"/>
      <c r="BM49" s="31"/>
      <c r="BP49" s="33"/>
      <c r="BT49" s="31"/>
      <c r="BW49" s="33"/>
      <c r="CA49" s="31"/>
      <c r="CD49" s="33"/>
    </row>
    <row r="50" spans="1:82" s="34" customFormat="1" x14ac:dyDescent="0.25">
      <c r="A50" s="30"/>
      <c r="B50" s="31"/>
      <c r="C50" s="32"/>
      <c r="D50" s="58"/>
      <c r="E50" s="33"/>
      <c r="F50" s="33"/>
      <c r="G50" s="33"/>
      <c r="H50" s="30"/>
      <c r="I50" s="31"/>
      <c r="J50" s="32"/>
      <c r="K50" s="58"/>
      <c r="L50" s="33"/>
      <c r="M50" s="33"/>
      <c r="N50" s="33"/>
      <c r="O50" s="30"/>
      <c r="P50" s="31"/>
      <c r="Q50" s="32"/>
      <c r="R50" s="58"/>
      <c r="S50" s="33"/>
      <c r="T50" s="33"/>
      <c r="U50" s="33"/>
      <c r="V50" s="30"/>
      <c r="W50" s="31"/>
      <c r="X50" s="32"/>
      <c r="Y50" s="58"/>
      <c r="Z50" s="33"/>
      <c r="AA50" s="33"/>
      <c r="AB50" s="33"/>
      <c r="AC50" s="30"/>
      <c r="AD50" s="31"/>
      <c r="AE50" s="32"/>
      <c r="AF50" s="58"/>
      <c r="AG50" s="33"/>
      <c r="AH50" s="33"/>
      <c r="AI50" s="33"/>
      <c r="AJ50" s="30"/>
      <c r="AK50" s="31"/>
      <c r="AL50" s="32"/>
      <c r="AM50" s="58"/>
      <c r="AN50" s="33"/>
      <c r="AO50" s="33"/>
      <c r="AP50" s="33"/>
      <c r="AR50" s="31"/>
      <c r="AU50" s="33"/>
      <c r="AY50" s="31"/>
      <c r="BB50" s="33"/>
      <c r="BF50" s="31"/>
      <c r="BI50" s="33"/>
      <c r="BM50" s="31"/>
      <c r="BP50" s="33"/>
      <c r="BT50" s="31"/>
      <c r="BW50" s="33"/>
      <c r="CA50" s="31"/>
      <c r="CD50" s="33"/>
    </row>
    <row r="51" spans="1:82" s="34" customFormat="1" x14ac:dyDescent="0.25">
      <c r="A51" s="30"/>
      <c r="B51" s="31"/>
      <c r="C51" s="32"/>
      <c r="D51" s="58"/>
      <c r="E51" s="33"/>
      <c r="F51" s="33"/>
      <c r="G51" s="33"/>
      <c r="H51" s="30"/>
      <c r="I51" s="31"/>
      <c r="J51" s="32"/>
      <c r="K51" s="58"/>
      <c r="L51" s="33"/>
      <c r="M51" s="33"/>
      <c r="N51" s="33"/>
      <c r="O51" s="30"/>
      <c r="P51" s="31"/>
      <c r="Q51" s="32"/>
      <c r="R51" s="58"/>
      <c r="S51" s="33"/>
      <c r="T51" s="33"/>
      <c r="U51" s="33"/>
      <c r="V51" s="30"/>
      <c r="W51" s="31"/>
      <c r="X51" s="32"/>
      <c r="Y51" s="58"/>
      <c r="Z51" s="33"/>
      <c r="AA51" s="33"/>
      <c r="AB51" s="33"/>
      <c r="AC51" s="30"/>
      <c r="AD51" s="31"/>
      <c r="AE51" s="32"/>
      <c r="AF51" s="58"/>
      <c r="AG51" s="33"/>
      <c r="AH51" s="33"/>
      <c r="AI51" s="33"/>
      <c r="AJ51" s="30"/>
      <c r="AK51" s="31"/>
      <c r="AL51" s="32"/>
      <c r="AM51" s="58"/>
      <c r="AN51" s="33"/>
      <c r="AO51" s="33"/>
      <c r="AP51" s="33"/>
      <c r="AR51" s="31"/>
      <c r="AU51" s="33"/>
      <c r="AY51" s="31"/>
      <c r="BB51" s="33"/>
      <c r="BF51" s="31"/>
      <c r="BI51" s="33"/>
      <c r="BM51" s="31"/>
      <c r="BP51" s="33"/>
      <c r="BT51" s="31"/>
      <c r="BW51" s="33"/>
      <c r="CA51" s="31"/>
      <c r="CD51" s="33"/>
    </row>
    <row r="52" spans="1:82" s="34" customFormat="1" x14ac:dyDescent="0.25">
      <c r="A52" s="30"/>
      <c r="B52" s="31"/>
      <c r="C52" s="32"/>
      <c r="D52" s="58"/>
      <c r="E52" s="33"/>
      <c r="F52" s="33"/>
      <c r="G52" s="33"/>
      <c r="H52" s="30"/>
      <c r="I52" s="31"/>
      <c r="J52" s="32"/>
      <c r="K52" s="58"/>
      <c r="L52" s="33"/>
      <c r="M52" s="33"/>
      <c r="N52" s="33"/>
      <c r="O52" s="30"/>
      <c r="P52" s="31"/>
      <c r="Q52" s="32"/>
      <c r="R52" s="58"/>
      <c r="S52" s="33"/>
      <c r="T52" s="33"/>
      <c r="U52" s="33"/>
      <c r="V52" s="30"/>
      <c r="W52" s="31"/>
      <c r="X52" s="32"/>
      <c r="Y52" s="58"/>
      <c r="Z52" s="33"/>
      <c r="AA52" s="33"/>
      <c r="AB52" s="33"/>
      <c r="AC52" s="30"/>
      <c r="AD52" s="31"/>
      <c r="AE52" s="32"/>
      <c r="AF52" s="58"/>
      <c r="AG52" s="33"/>
      <c r="AH52" s="33"/>
      <c r="AI52" s="33"/>
      <c r="AJ52" s="30"/>
      <c r="AK52" s="31"/>
      <c r="AL52" s="32"/>
      <c r="AM52" s="58"/>
      <c r="AN52" s="33"/>
      <c r="AO52" s="33"/>
      <c r="AP52" s="33"/>
      <c r="AR52" s="31"/>
      <c r="AU52" s="33"/>
      <c r="AY52" s="31"/>
      <c r="BB52" s="33"/>
      <c r="BF52" s="31"/>
      <c r="BI52" s="33"/>
      <c r="BM52" s="31"/>
      <c r="BP52" s="33"/>
      <c r="BT52" s="31"/>
      <c r="BW52" s="33"/>
      <c r="CA52" s="31"/>
      <c r="CD52" s="33"/>
    </row>
    <row r="53" spans="1:82" s="34" customFormat="1" x14ac:dyDescent="0.25">
      <c r="A53" s="30"/>
      <c r="B53" s="31"/>
      <c r="C53" s="32"/>
      <c r="D53" s="58"/>
      <c r="E53" s="33"/>
      <c r="F53" s="33"/>
      <c r="G53" s="33"/>
      <c r="H53" s="30"/>
      <c r="I53" s="31"/>
      <c r="J53" s="32"/>
      <c r="K53" s="58"/>
      <c r="L53" s="33"/>
      <c r="M53" s="33"/>
      <c r="N53" s="33"/>
      <c r="O53" s="30"/>
      <c r="P53" s="31"/>
      <c r="Q53" s="32"/>
      <c r="R53" s="58"/>
      <c r="S53" s="33"/>
      <c r="T53" s="33"/>
      <c r="U53" s="33"/>
      <c r="V53" s="30"/>
      <c r="W53" s="31"/>
      <c r="X53" s="32"/>
      <c r="Y53" s="58"/>
      <c r="Z53" s="33"/>
      <c r="AA53" s="33"/>
      <c r="AB53" s="33"/>
      <c r="AC53" s="30"/>
      <c r="AD53" s="31"/>
      <c r="AE53" s="32"/>
      <c r="AF53" s="58"/>
      <c r="AG53" s="33"/>
      <c r="AH53" s="33"/>
      <c r="AI53" s="33"/>
      <c r="AJ53" s="30"/>
      <c r="AK53" s="31"/>
      <c r="AL53" s="32"/>
      <c r="AM53" s="58"/>
      <c r="AN53" s="33"/>
      <c r="AO53" s="33"/>
      <c r="AP53" s="33"/>
      <c r="AR53" s="31"/>
      <c r="AU53" s="33"/>
      <c r="AY53" s="31"/>
      <c r="BB53" s="33"/>
      <c r="BF53" s="31"/>
      <c r="BI53" s="33"/>
      <c r="BM53" s="31"/>
      <c r="BP53" s="33"/>
      <c r="BT53" s="31"/>
      <c r="BW53" s="33"/>
      <c r="CA53" s="31"/>
      <c r="CD53" s="33"/>
    </row>
    <row r="54" spans="1:82" s="34" customFormat="1" x14ac:dyDescent="0.25">
      <c r="A54" s="30"/>
      <c r="B54" s="31"/>
      <c r="C54" s="32"/>
      <c r="D54" s="58"/>
      <c r="E54" s="33"/>
      <c r="F54" s="33"/>
      <c r="G54" s="33"/>
      <c r="H54" s="30"/>
      <c r="I54" s="31"/>
      <c r="J54" s="32"/>
      <c r="K54" s="58"/>
      <c r="L54" s="33"/>
      <c r="M54" s="33"/>
      <c r="N54" s="33"/>
      <c r="O54" s="30"/>
      <c r="P54" s="31"/>
      <c r="Q54" s="32"/>
      <c r="R54" s="58"/>
      <c r="S54" s="33"/>
      <c r="T54" s="33"/>
      <c r="U54" s="33"/>
      <c r="V54" s="30"/>
      <c r="W54" s="31"/>
      <c r="X54" s="32"/>
      <c r="Y54" s="58"/>
      <c r="Z54" s="33"/>
      <c r="AA54" s="33"/>
      <c r="AB54" s="33"/>
      <c r="AC54" s="30"/>
      <c r="AD54" s="31"/>
      <c r="AE54" s="32"/>
      <c r="AF54" s="58"/>
      <c r="AG54" s="33"/>
      <c r="AH54" s="33"/>
      <c r="AI54" s="33"/>
      <c r="AJ54" s="30"/>
      <c r="AK54" s="31"/>
      <c r="AL54" s="32"/>
      <c r="AM54" s="58"/>
      <c r="AN54" s="33"/>
      <c r="AO54" s="33"/>
      <c r="AP54" s="33"/>
      <c r="AR54" s="31"/>
      <c r="AU54" s="33"/>
      <c r="AY54" s="31"/>
      <c r="BB54" s="33"/>
      <c r="BF54" s="31"/>
      <c r="BI54" s="33"/>
      <c r="BM54" s="31"/>
      <c r="BP54" s="33"/>
      <c r="BT54" s="31"/>
      <c r="BW54" s="33"/>
      <c r="CA54" s="31"/>
      <c r="CD54" s="33"/>
    </row>
    <row r="55" spans="1:82" s="34" customFormat="1" x14ac:dyDescent="0.25">
      <c r="A55" s="30"/>
      <c r="B55" s="31"/>
      <c r="C55" s="32"/>
      <c r="D55" s="58"/>
      <c r="E55" s="33"/>
      <c r="F55" s="33"/>
      <c r="G55" s="33"/>
      <c r="H55" s="30"/>
      <c r="I55" s="31"/>
      <c r="J55" s="32"/>
      <c r="K55" s="58"/>
      <c r="L55" s="33"/>
      <c r="M55" s="33"/>
      <c r="N55" s="33"/>
      <c r="O55" s="30"/>
      <c r="P55" s="31"/>
      <c r="Q55" s="32"/>
      <c r="R55" s="58"/>
      <c r="S55" s="33"/>
      <c r="T55" s="33"/>
      <c r="U55" s="33"/>
      <c r="V55" s="30"/>
      <c r="W55" s="31"/>
      <c r="X55" s="32"/>
      <c r="Y55" s="58"/>
      <c r="Z55" s="33"/>
      <c r="AA55" s="33"/>
      <c r="AB55" s="33"/>
      <c r="AC55" s="30"/>
      <c r="AD55" s="31"/>
      <c r="AE55" s="32"/>
      <c r="AF55" s="58"/>
      <c r="AG55" s="33"/>
      <c r="AH55" s="33"/>
      <c r="AI55" s="33"/>
      <c r="AJ55" s="30"/>
      <c r="AK55" s="31"/>
      <c r="AL55" s="32"/>
      <c r="AM55" s="58"/>
      <c r="AN55" s="33"/>
      <c r="AO55" s="33"/>
      <c r="AP55" s="33"/>
      <c r="AR55" s="31"/>
      <c r="AU55" s="33"/>
      <c r="AY55" s="31"/>
      <c r="BB55" s="33"/>
      <c r="BF55" s="31"/>
      <c r="BI55" s="33"/>
      <c r="BM55" s="31"/>
      <c r="BP55" s="33"/>
      <c r="BT55" s="31"/>
      <c r="BW55" s="33"/>
      <c r="CA55" s="31"/>
      <c r="CD55" s="33"/>
    </row>
    <row r="56" spans="1:82" s="34" customFormat="1" x14ac:dyDescent="0.25">
      <c r="A56" s="30"/>
      <c r="B56" s="31"/>
      <c r="C56" s="32"/>
      <c r="D56" s="58"/>
      <c r="E56" s="33"/>
      <c r="F56" s="33"/>
      <c r="G56" s="33"/>
      <c r="H56" s="30"/>
      <c r="I56" s="31"/>
      <c r="J56" s="32"/>
      <c r="K56" s="58"/>
      <c r="L56" s="33"/>
      <c r="M56" s="33"/>
      <c r="N56" s="33"/>
      <c r="O56" s="30"/>
      <c r="P56" s="31"/>
      <c r="Q56" s="32"/>
      <c r="R56" s="58"/>
      <c r="S56" s="33"/>
      <c r="T56" s="33"/>
      <c r="U56" s="33"/>
      <c r="V56" s="30"/>
      <c r="W56" s="31"/>
      <c r="X56" s="32"/>
      <c r="Y56" s="58"/>
      <c r="Z56" s="33"/>
      <c r="AA56" s="33"/>
      <c r="AB56" s="33"/>
      <c r="AC56" s="30"/>
      <c r="AD56" s="31"/>
      <c r="AE56" s="32"/>
      <c r="AF56" s="58"/>
      <c r="AG56" s="33"/>
      <c r="AH56" s="33"/>
      <c r="AI56" s="33"/>
      <c r="AJ56" s="30"/>
      <c r="AK56" s="31"/>
      <c r="AL56" s="32"/>
      <c r="AM56" s="58"/>
      <c r="AN56" s="33"/>
      <c r="AO56" s="33"/>
      <c r="AP56" s="33"/>
      <c r="AR56" s="31"/>
      <c r="AU56" s="33"/>
      <c r="AY56" s="31"/>
      <c r="BB56" s="33"/>
      <c r="BF56" s="31"/>
      <c r="BI56" s="33"/>
      <c r="BM56" s="31"/>
      <c r="BP56" s="33"/>
      <c r="BT56" s="31"/>
      <c r="BW56" s="33"/>
      <c r="CA56" s="31"/>
      <c r="CD56" s="33"/>
    </row>
    <row r="57" spans="1:82" s="34" customFormat="1" x14ac:dyDescent="0.25">
      <c r="A57" s="30"/>
      <c r="B57" s="31"/>
      <c r="C57" s="32"/>
      <c r="D57" s="58"/>
      <c r="E57" s="33"/>
      <c r="F57" s="33"/>
      <c r="G57" s="33"/>
      <c r="H57" s="30"/>
      <c r="I57" s="31"/>
      <c r="J57" s="32"/>
      <c r="K57" s="58"/>
      <c r="L57" s="33"/>
      <c r="M57" s="33"/>
      <c r="N57" s="33"/>
      <c r="O57" s="30"/>
      <c r="P57" s="31"/>
      <c r="Q57" s="32"/>
      <c r="R57" s="58"/>
      <c r="S57" s="33"/>
      <c r="T57" s="33"/>
      <c r="U57" s="33"/>
      <c r="V57" s="30"/>
      <c r="W57" s="31"/>
      <c r="X57" s="32"/>
      <c r="Y57" s="58"/>
      <c r="Z57" s="33"/>
      <c r="AA57" s="33"/>
      <c r="AB57" s="33"/>
      <c r="AC57" s="30"/>
      <c r="AD57" s="31"/>
      <c r="AE57" s="32"/>
      <c r="AF57" s="58"/>
      <c r="AG57" s="33"/>
      <c r="AH57" s="33"/>
      <c r="AI57" s="33"/>
      <c r="AJ57" s="30"/>
      <c r="AK57" s="31"/>
      <c r="AL57" s="32"/>
      <c r="AM57" s="58"/>
      <c r="AN57" s="33"/>
      <c r="AO57" s="33"/>
      <c r="AP57" s="33"/>
      <c r="AR57" s="31"/>
      <c r="AU57" s="33"/>
      <c r="AY57" s="31"/>
      <c r="BB57" s="33"/>
      <c r="BF57" s="31"/>
      <c r="BI57" s="33"/>
      <c r="BM57" s="31"/>
      <c r="BP57" s="33"/>
      <c r="BT57" s="31"/>
      <c r="BW57" s="33"/>
      <c r="CA57" s="31"/>
      <c r="CD57" s="33"/>
    </row>
    <row r="58" spans="1:82" s="34" customFormat="1" x14ac:dyDescent="0.25">
      <c r="A58" s="30"/>
      <c r="B58" s="31"/>
      <c r="C58" s="32"/>
      <c r="D58" s="58"/>
      <c r="E58" s="33"/>
      <c r="F58" s="33"/>
      <c r="G58" s="33"/>
      <c r="H58" s="30"/>
      <c r="I58" s="31"/>
      <c r="J58" s="32"/>
      <c r="K58" s="58"/>
      <c r="L58" s="33"/>
      <c r="M58" s="33"/>
      <c r="N58" s="33"/>
      <c r="O58" s="30"/>
      <c r="P58" s="31"/>
      <c r="Q58" s="32"/>
      <c r="R58" s="58"/>
      <c r="S58" s="33"/>
      <c r="T58" s="33"/>
      <c r="U58" s="33"/>
      <c r="V58" s="30"/>
      <c r="W58" s="31"/>
      <c r="X58" s="32"/>
      <c r="Y58" s="58"/>
      <c r="Z58" s="33"/>
      <c r="AA58" s="33"/>
      <c r="AB58" s="33"/>
      <c r="AC58" s="30"/>
      <c r="AD58" s="31"/>
      <c r="AE58" s="32"/>
      <c r="AF58" s="58"/>
      <c r="AG58" s="33"/>
      <c r="AH58" s="33"/>
      <c r="AI58" s="33"/>
      <c r="AJ58" s="30"/>
      <c r="AK58" s="31"/>
      <c r="AL58" s="32"/>
      <c r="AM58" s="58"/>
      <c r="AN58" s="33"/>
      <c r="AO58" s="33"/>
      <c r="AP58" s="33"/>
      <c r="AR58" s="31"/>
      <c r="AU58" s="33"/>
      <c r="AY58" s="31"/>
      <c r="BB58" s="33"/>
      <c r="BF58" s="31"/>
      <c r="BI58" s="33"/>
      <c r="BM58" s="31"/>
      <c r="BP58" s="33"/>
      <c r="BT58" s="31"/>
      <c r="BW58" s="33"/>
      <c r="CA58" s="31"/>
      <c r="CD58" s="33"/>
    </row>
    <row r="59" spans="1:82" s="34" customFormat="1" x14ac:dyDescent="0.25">
      <c r="A59" s="30"/>
      <c r="B59" s="31"/>
      <c r="C59" s="32"/>
      <c r="D59" s="58"/>
      <c r="E59" s="33"/>
      <c r="F59" s="33"/>
      <c r="G59" s="33"/>
      <c r="H59" s="30"/>
      <c r="I59" s="31"/>
      <c r="J59" s="32"/>
      <c r="K59" s="58"/>
      <c r="L59" s="33"/>
      <c r="M59" s="33"/>
      <c r="N59" s="33"/>
      <c r="O59" s="30"/>
      <c r="P59" s="31"/>
      <c r="Q59" s="32"/>
      <c r="R59" s="58"/>
      <c r="S59" s="33"/>
      <c r="T59" s="33"/>
      <c r="U59" s="33"/>
      <c r="V59" s="30"/>
      <c r="W59" s="31"/>
      <c r="X59" s="32"/>
      <c r="Y59" s="58"/>
      <c r="Z59" s="33"/>
      <c r="AA59" s="33"/>
      <c r="AB59" s="33"/>
      <c r="AC59" s="30"/>
      <c r="AD59" s="31"/>
      <c r="AE59" s="32"/>
      <c r="AF59" s="58"/>
      <c r="AG59" s="33"/>
      <c r="AH59" s="33"/>
      <c r="AI59" s="33"/>
      <c r="AJ59" s="30"/>
      <c r="AK59" s="31"/>
      <c r="AL59" s="32"/>
      <c r="AM59" s="58"/>
      <c r="AN59" s="33"/>
      <c r="AO59" s="33"/>
      <c r="AP59" s="33"/>
      <c r="AR59" s="31"/>
      <c r="AU59" s="33"/>
      <c r="AY59" s="31"/>
      <c r="BB59" s="33"/>
      <c r="BF59" s="31"/>
      <c r="BI59" s="33"/>
      <c r="BM59" s="31"/>
      <c r="BP59" s="33"/>
      <c r="BT59" s="31"/>
      <c r="BW59" s="33"/>
      <c r="CA59" s="31"/>
      <c r="CD59" s="33"/>
    </row>
    <row r="60" spans="1:82" s="34" customFormat="1" x14ac:dyDescent="0.25">
      <c r="A60" s="30"/>
      <c r="B60" s="31"/>
      <c r="C60" s="32"/>
      <c r="D60" s="58"/>
      <c r="E60" s="33"/>
      <c r="F60" s="33"/>
      <c r="G60" s="33"/>
      <c r="H60" s="30"/>
      <c r="I60" s="31"/>
      <c r="J60" s="32"/>
      <c r="K60" s="58"/>
      <c r="L60" s="33"/>
      <c r="M60" s="33"/>
      <c r="N60" s="33"/>
      <c r="O60" s="30"/>
      <c r="P60" s="31"/>
      <c r="Q60" s="32"/>
      <c r="R60" s="58"/>
      <c r="S60" s="33"/>
      <c r="T60" s="33"/>
      <c r="U60" s="33"/>
      <c r="V60" s="30"/>
      <c r="W60" s="31"/>
      <c r="X60" s="32"/>
      <c r="Y60" s="58"/>
      <c r="Z60" s="33"/>
      <c r="AA60" s="33"/>
      <c r="AB60" s="33"/>
      <c r="AC60" s="30"/>
      <c r="AD60" s="31"/>
      <c r="AE60" s="32"/>
      <c r="AF60" s="58"/>
      <c r="AG60" s="33"/>
      <c r="AH60" s="33"/>
      <c r="AI60" s="33"/>
      <c r="AJ60" s="30"/>
      <c r="AK60" s="31"/>
      <c r="AL60" s="32"/>
      <c r="AM60" s="58"/>
      <c r="AN60" s="33"/>
      <c r="AO60" s="33"/>
      <c r="AP60" s="33"/>
      <c r="AR60" s="31"/>
      <c r="AU60" s="33"/>
      <c r="AY60" s="31"/>
      <c r="BB60" s="33"/>
      <c r="BF60" s="31"/>
      <c r="BI60" s="33"/>
      <c r="BM60" s="31"/>
      <c r="BP60" s="33"/>
      <c r="BT60" s="31"/>
      <c r="BW60" s="33"/>
      <c r="CA60" s="31"/>
      <c r="CD60" s="33"/>
    </row>
    <row r="61" spans="1:82" s="34" customFormat="1" x14ac:dyDescent="0.25">
      <c r="A61" s="30"/>
      <c r="B61" s="31"/>
      <c r="C61" s="32"/>
      <c r="D61" s="58"/>
      <c r="E61" s="33"/>
      <c r="F61" s="33"/>
      <c r="G61" s="33"/>
      <c r="H61" s="30"/>
      <c r="I61" s="31"/>
      <c r="J61" s="32"/>
      <c r="K61" s="58"/>
      <c r="L61" s="33"/>
      <c r="M61" s="33"/>
      <c r="N61" s="33"/>
      <c r="O61" s="30"/>
      <c r="P61" s="31"/>
      <c r="Q61" s="32"/>
      <c r="R61" s="58"/>
      <c r="S61" s="33"/>
      <c r="T61" s="33"/>
      <c r="U61" s="33"/>
      <c r="V61" s="30"/>
      <c r="W61" s="31"/>
      <c r="X61" s="32"/>
      <c r="Y61" s="58"/>
      <c r="Z61" s="33"/>
      <c r="AA61" s="33"/>
      <c r="AB61" s="33"/>
      <c r="AC61" s="30"/>
      <c r="AD61" s="31"/>
      <c r="AE61" s="32"/>
      <c r="AF61" s="58"/>
      <c r="AG61" s="33"/>
      <c r="AH61" s="33"/>
      <c r="AI61" s="33"/>
      <c r="AJ61" s="30"/>
      <c r="AK61" s="31"/>
      <c r="AL61" s="32"/>
      <c r="AM61" s="58"/>
      <c r="AN61" s="33"/>
      <c r="AO61" s="33"/>
      <c r="AP61" s="33"/>
      <c r="AR61" s="31"/>
      <c r="AU61" s="33"/>
      <c r="AY61" s="31"/>
      <c r="BB61" s="33"/>
      <c r="BF61" s="31"/>
      <c r="BI61" s="33"/>
      <c r="BM61" s="31"/>
      <c r="BP61" s="33"/>
      <c r="BT61" s="31"/>
      <c r="BW61" s="33"/>
      <c r="CA61" s="31"/>
      <c r="CD61" s="33"/>
    </row>
    <row r="62" spans="1:82" s="34" customFormat="1" x14ac:dyDescent="0.25">
      <c r="A62" s="30"/>
      <c r="B62" s="31"/>
      <c r="C62" s="32"/>
      <c r="D62" s="58"/>
      <c r="E62" s="33"/>
      <c r="F62" s="33"/>
      <c r="G62" s="33"/>
      <c r="H62" s="30"/>
      <c r="I62" s="31"/>
      <c r="J62" s="32"/>
      <c r="K62" s="58"/>
      <c r="L62" s="33"/>
      <c r="M62" s="33"/>
      <c r="N62" s="33"/>
      <c r="O62" s="30"/>
      <c r="P62" s="31"/>
      <c r="Q62" s="32"/>
      <c r="R62" s="58"/>
      <c r="S62" s="33"/>
      <c r="T62" s="33"/>
      <c r="U62" s="33"/>
      <c r="V62" s="30"/>
      <c r="W62" s="31"/>
      <c r="X62" s="32"/>
      <c r="Y62" s="58"/>
      <c r="Z62" s="33"/>
      <c r="AA62" s="33"/>
      <c r="AB62" s="33"/>
      <c r="AC62" s="30"/>
      <c r="AD62" s="31"/>
      <c r="AE62" s="32"/>
      <c r="AF62" s="58"/>
      <c r="AG62" s="33"/>
      <c r="AH62" s="33"/>
      <c r="AI62" s="33"/>
      <c r="AJ62" s="30"/>
      <c r="AK62" s="31"/>
      <c r="AL62" s="32"/>
      <c r="AM62" s="58"/>
      <c r="AN62" s="33"/>
      <c r="AO62" s="33"/>
      <c r="AP62" s="33"/>
      <c r="AR62" s="31"/>
      <c r="AU62" s="33"/>
      <c r="AY62" s="31"/>
      <c r="BB62" s="33"/>
      <c r="BF62" s="31"/>
      <c r="BI62" s="33"/>
      <c r="BM62" s="31"/>
      <c r="BP62" s="33"/>
      <c r="BT62" s="31"/>
      <c r="BW62" s="33"/>
      <c r="CA62" s="31"/>
      <c r="CD62" s="33"/>
    </row>
    <row r="63" spans="1:82" s="34" customFormat="1" x14ac:dyDescent="0.25">
      <c r="A63" s="30"/>
      <c r="B63" s="31"/>
      <c r="C63" s="32"/>
      <c r="D63" s="58"/>
      <c r="E63" s="33"/>
      <c r="F63" s="33"/>
      <c r="G63" s="33"/>
      <c r="H63" s="30"/>
      <c r="I63" s="31"/>
      <c r="J63" s="32"/>
      <c r="K63" s="58"/>
      <c r="L63" s="33"/>
      <c r="M63" s="33"/>
      <c r="N63" s="33"/>
      <c r="O63" s="30"/>
      <c r="P63" s="31"/>
      <c r="Q63" s="32"/>
      <c r="R63" s="58"/>
      <c r="S63" s="33"/>
      <c r="T63" s="33"/>
      <c r="U63" s="33"/>
      <c r="V63" s="30"/>
      <c r="W63" s="31"/>
      <c r="X63" s="32"/>
      <c r="Y63" s="58"/>
      <c r="Z63" s="33"/>
      <c r="AA63" s="33"/>
      <c r="AB63" s="33"/>
      <c r="AC63" s="30"/>
      <c r="AD63" s="31"/>
      <c r="AE63" s="32"/>
      <c r="AF63" s="58"/>
      <c r="AG63" s="33"/>
      <c r="AH63" s="33"/>
      <c r="AI63" s="33"/>
      <c r="AJ63" s="30"/>
      <c r="AK63" s="31"/>
      <c r="AL63" s="32"/>
      <c r="AM63" s="58"/>
      <c r="AN63" s="33"/>
      <c r="AO63" s="33"/>
      <c r="AP63" s="33"/>
      <c r="AR63" s="31"/>
      <c r="AU63" s="33"/>
      <c r="AY63" s="31"/>
      <c r="BB63" s="33"/>
      <c r="BF63" s="31"/>
      <c r="BI63" s="33"/>
      <c r="BM63" s="31"/>
      <c r="BP63" s="33"/>
      <c r="BT63" s="31"/>
      <c r="BW63" s="33"/>
      <c r="CA63" s="31"/>
      <c r="CD63" s="33"/>
    </row>
    <row r="64" spans="1:82" s="34" customFormat="1" x14ac:dyDescent="0.25">
      <c r="A64" s="30"/>
      <c r="B64" s="31"/>
      <c r="C64" s="32"/>
      <c r="D64" s="58"/>
      <c r="E64" s="33"/>
      <c r="F64" s="33"/>
      <c r="G64" s="33"/>
      <c r="H64" s="30"/>
      <c r="I64" s="31"/>
      <c r="J64" s="32"/>
      <c r="K64" s="58"/>
      <c r="L64" s="33"/>
      <c r="M64" s="33"/>
      <c r="N64" s="33"/>
      <c r="O64" s="30"/>
      <c r="P64" s="31"/>
      <c r="Q64" s="32"/>
      <c r="R64" s="58"/>
      <c r="S64" s="33"/>
      <c r="T64" s="33"/>
      <c r="U64" s="33"/>
      <c r="V64" s="30"/>
      <c r="W64" s="31"/>
      <c r="X64" s="32"/>
      <c r="Y64" s="58"/>
      <c r="Z64" s="33"/>
      <c r="AA64" s="33"/>
      <c r="AB64" s="33"/>
      <c r="AC64" s="30"/>
      <c r="AD64" s="31"/>
      <c r="AE64" s="32"/>
      <c r="AF64" s="58"/>
      <c r="AG64" s="33"/>
      <c r="AH64" s="33"/>
      <c r="AI64" s="33"/>
      <c r="AJ64" s="30"/>
      <c r="AK64" s="31"/>
      <c r="AL64" s="32"/>
      <c r="AM64" s="58"/>
      <c r="AN64" s="33"/>
      <c r="AO64" s="33"/>
      <c r="AP64" s="33"/>
      <c r="AR64" s="31"/>
      <c r="AU64" s="33"/>
      <c r="AY64" s="31"/>
      <c r="BB64" s="33"/>
      <c r="BF64" s="31"/>
      <c r="BI64" s="33"/>
      <c r="BM64" s="31"/>
      <c r="BP64" s="33"/>
      <c r="BT64" s="31"/>
      <c r="BW64" s="33"/>
      <c r="CA64" s="31"/>
      <c r="CD64" s="33"/>
    </row>
    <row r="65" spans="1:82" s="34" customFormat="1" x14ac:dyDescent="0.25">
      <c r="A65" s="30"/>
      <c r="B65" s="31"/>
      <c r="C65" s="32"/>
      <c r="D65" s="58"/>
      <c r="E65" s="33"/>
      <c r="F65" s="33"/>
      <c r="G65" s="33"/>
      <c r="H65" s="30"/>
      <c r="I65" s="31"/>
      <c r="J65" s="32"/>
      <c r="K65" s="58"/>
      <c r="L65" s="33"/>
      <c r="M65" s="33"/>
      <c r="N65" s="33"/>
      <c r="O65" s="30"/>
      <c r="P65" s="31"/>
      <c r="Q65" s="32"/>
      <c r="R65" s="58"/>
      <c r="S65" s="33"/>
      <c r="T65" s="33"/>
      <c r="U65" s="33"/>
      <c r="V65" s="30"/>
      <c r="W65" s="31"/>
      <c r="X65" s="32"/>
      <c r="Y65" s="58"/>
      <c r="Z65" s="33"/>
      <c r="AA65" s="33"/>
      <c r="AB65" s="33"/>
      <c r="AC65" s="30"/>
      <c r="AD65" s="31"/>
      <c r="AE65" s="32"/>
      <c r="AF65" s="58"/>
      <c r="AG65" s="33"/>
      <c r="AH65" s="33"/>
      <c r="AI65" s="33"/>
      <c r="AJ65" s="30"/>
      <c r="AK65" s="31"/>
      <c r="AL65" s="32"/>
      <c r="AM65" s="58"/>
      <c r="AN65" s="33"/>
      <c r="AO65" s="33"/>
      <c r="AP65" s="33"/>
      <c r="AR65" s="31"/>
      <c r="AU65" s="33"/>
      <c r="AY65" s="31"/>
      <c r="BB65" s="33"/>
      <c r="BF65" s="31"/>
      <c r="BI65" s="33"/>
      <c r="BM65" s="31"/>
      <c r="BP65" s="33"/>
      <c r="BT65" s="31"/>
      <c r="BW65" s="33"/>
      <c r="CA65" s="31"/>
      <c r="CD65" s="33"/>
    </row>
    <row r="66" spans="1:82" s="34" customFormat="1" x14ac:dyDescent="0.25">
      <c r="A66" s="30"/>
      <c r="B66" s="31"/>
      <c r="C66" s="32"/>
      <c r="D66" s="58"/>
      <c r="E66" s="33"/>
      <c r="F66" s="33"/>
      <c r="G66" s="33"/>
      <c r="H66" s="30"/>
      <c r="I66" s="31"/>
      <c r="J66" s="32"/>
      <c r="K66" s="58"/>
      <c r="L66" s="33"/>
      <c r="M66" s="33"/>
      <c r="N66" s="33"/>
      <c r="O66" s="30"/>
      <c r="P66" s="31"/>
      <c r="Q66" s="32"/>
      <c r="R66" s="58"/>
      <c r="S66" s="33"/>
      <c r="T66" s="33"/>
      <c r="U66" s="33"/>
      <c r="V66" s="30"/>
      <c r="W66" s="31"/>
      <c r="X66" s="32"/>
      <c r="Y66" s="58"/>
      <c r="Z66" s="33"/>
      <c r="AA66" s="33"/>
      <c r="AB66" s="33"/>
      <c r="AC66" s="30"/>
      <c r="AD66" s="31"/>
      <c r="AE66" s="32"/>
      <c r="AF66" s="58"/>
      <c r="AG66" s="33"/>
      <c r="AH66" s="33"/>
      <c r="AI66" s="33"/>
      <c r="AJ66" s="30"/>
      <c r="AK66" s="31"/>
      <c r="AL66" s="32"/>
      <c r="AM66" s="58"/>
      <c r="AN66" s="33"/>
      <c r="AO66" s="33"/>
      <c r="AP66" s="33"/>
      <c r="AR66" s="31"/>
      <c r="AU66" s="33"/>
      <c r="AY66" s="31"/>
      <c r="BB66" s="33"/>
      <c r="BF66" s="31"/>
      <c r="BI66" s="33"/>
      <c r="BM66" s="31"/>
      <c r="BP66" s="33"/>
      <c r="BT66" s="31"/>
      <c r="BW66" s="33"/>
      <c r="CA66" s="31"/>
      <c r="CD66" s="33"/>
    </row>
    <row r="67" spans="1:82" s="34" customFormat="1" x14ac:dyDescent="0.25">
      <c r="A67" s="30"/>
      <c r="B67" s="31"/>
      <c r="C67" s="32"/>
      <c r="D67" s="58"/>
      <c r="E67" s="33"/>
      <c r="F67" s="33"/>
      <c r="G67" s="33"/>
      <c r="H67" s="30"/>
      <c r="I67" s="31"/>
      <c r="J67" s="32"/>
      <c r="K67" s="58"/>
      <c r="L67" s="33"/>
      <c r="M67" s="33"/>
      <c r="N67" s="33"/>
      <c r="O67" s="30"/>
      <c r="P67" s="31"/>
      <c r="Q67" s="32"/>
      <c r="R67" s="58"/>
      <c r="S67" s="33"/>
      <c r="T67" s="33"/>
      <c r="U67" s="33"/>
      <c r="V67" s="30"/>
      <c r="W67" s="31"/>
      <c r="X67" s="32"/>
      <c r="Y67" s="58"/>
      <c r="Z67" s="33"/>
      <c r="AA67" s="33"/>
      <c r="AB67" s="33"/>
      <c r="AC67" s="30"/>
      <c r="AD67" s="31"/>
      <c r="AE67" s="32"/>
      <c r="AF67" s="58"/>
      <c r="AG67" s="33"/>
      <c r="AH67" s="33"/>
      <c r="AI67" s="33"/>
      <c r="AJ67" s="30"/>
      <c r="AK67" s="31"/>
      <c r="AL67" s="32"/>
      <c r="AM67" s="58"/>
      <c r="AN67" s="33"/>
      <c r="AO67" s="33"/>
      <c r="AP67" s="33"/>
      <c r="AR67" s="31"/>
      <c r="AU67" s="33"/>
      <c r="AY67" s="31"/>
      <c r="BB67" s="33"/>
      <c r="BF67" s="31"/>
      <c r="BI67" s="33"/>
      <c r="BM67" s="31"/>
      <c r="BP67" s="33"/>
      <c r="BT67" s="31"/>
      <c r="BW67" s="33"/>
      <c r="CA67" s="31"/>
      <c r="CD67" s="33"/>
    </row>
    <row r="68" spans="1:82" s="34" customFormat="1" x14ac:dyDescent="0.25">
      <c r="A68" s="30"/>
      <c r="B68" s="31"/>
      <c r="C68" s="32"/>
      <c r="D68" s="58"/>
      <c r="E68" s="33"/>
      <c r="F68" s="33"/>
      <c r="G68" s="33"/>
      <c r="H68" s="30"/>
      <c r="I68" s="31"/>
      <c r="J68" s="32"/>
      <c r="K68" s="58"/>
      <c r="L68" s="33"/>
      <c r="M68" s="33"/>
      <c r="N68" s="33"/>
      <c r="O68" s="30"/>
      <c r="P68" s="31"/>
      <c r="Q68" s="32"/>
      <c r="R68" s="58"/>
      <c r="S68" s="33"/>
      <c r="T68" s="33"/>
      <c r="U68" s="33"/>
      <c r="V68" s="30"/>
      <c r="W68" s="31"/>
      <c r="X68" s="32"/>
      <c r="Y68" s="58"/>
      <c r="Z68" s="33"/>
      <c r="AA68" s="33"/>
      <c r="AB68" s="33"/>
      <c r="AC68" s="30"/>
      <c r="AD68" s="31"/>
      <c r="AE68" s="32"/>
      <c r="AF68" s="58"/>
      <c r="AG68" s="33"/>
      <c r="AH68" s="33"/>
      <c r="AI68" s="33"/>
      <c r="AJ68" s="30"/>
      <c r="AK68" s="31"/>
      <c r="AL68" s="32"/>
      <c r="AM68" s="58"/>
      <c r="AN68" s="33"/>
      <c r="AO68" s="33"/>
      <c r="AP68" s="33"/>
      <c r="AR68" s="31"/>
      <c r="AU68" s="33"/>
      <c r="AY68" s="31"/>
      <c r="BB68" s="33"/>
      <c r="BF68" s="31"/>
      <c r="BI68" s="33"/>
      <c r="BM68" s="31"/>
      <c r="BP68" s="33"/>
      <c r="BT68" s="31"/>
      <c r="BW68" s="33"/>
      <c r="CA68" s="31"/>
      <c r="CD68" s="33"/>
    </row>
    <row r="69" spans="1:82" s="34" customFormat="1" x14ac:dyDescent="0.25">
      <c r="A69" s="30"/>
      <c r="B69" s="31"/>
      <c r="C69" s="32"/>
      <c r="D69" s="58"/>
      <c r="E69" s="33"/>
      <c r="F69" s="33"/>
      <c r="G69" s="33"/>
      <c r="H69" s="30"/>
      <c r="I69" s="31"/>
      <c r="J69" s="32"/>
      <c r="K69" s="58"/>
      <c r="L69" s="33"/>
      <c r="M69" s="33"/>
      <c r="N69" s="33"/>
      <c r="O69" s="30"/>
      <c r="P69" s="31"/>
      <c r="Q69" s="32"/>
      <c r="R69" s="58"/>
      <c r="S69" s="33"/>
      <c r="T69" s="33"/>
      <c r="U69" s="33"/>
      <c r="V69" s="30"/>
      <c r="W69" s="31"/>
      <c r="X69" s="32"/>
      <c r="Y69" s="58"/>
      <c r="Z69" s="33"/>
      <c r="AA69" s="33"/>
      <c r="AB69" s="33"/>
      <c r="AC69" s="30"/>
      <c r="AD69" s="31"/>
      <c r="AE69" s="32"/>
      <c r="AF69" s="58"/>
      <c r="AG69" s="33"/>
      <c r="AH69" s="33"/>
      <c r="AI69" s="33"/>
      <c r="AJ69" s="30"/>
      <c r="AK69" s="31"/>
      <c r="AL69" s="32"/>
      <c r="AM69" s="58"/>
      <c r="AN69" s="33"/>
      <c r="AO69" s="33"/>
      <c r="AP69" s="33"/>
      <c r="AR69" s="31"/>
      <c r="AU69" s="33"/>
      <c r="AY69" s="31"/>
      <c r="BB69" s="33"/>
      <c r="BF69" s="31"/>
      <c r="BI69" s="33"/>
      <c r="BM69" s="31"/>
      <c r="BP69" s="33"/>
      <c r="BT69" s="31"/>
      <c r="BW69" s="33"/>
      <c r="CA69" s="31"/>
      <c r="CD69" s="33"/>
    </row>
    <row r="70" spans="1:82" s="34" customFormat="1" x14ac:dyDescent="0.25">
      <c r="A70" s="30"/>
      <c r="B70" s="31"/>
      <c r="C70" s="32"/>
      <c r="D70" s="58"/>
      <c r="E70" s="33"/>
      <c r="F70" s="33"/>
      <c r="G70" s="33"/>
      <c r="H70" s="30"/>
      <c r="I70" s="31"/>
      <c r="J70" s="32"/>
      <c r="K70" s="58"/>
      <c r="L70" s="33"/>
      <c r="M70" s="33"/>
      <c r="N70" s="33"/>
      <c r="O70" s="30"/>
      <c r="P70" s="31"/>
      <c r="Q70" s="32"/>
      <c r="R70" s="58"/>
      <c r="S70" s="33"/>
      <c r="T70" s="33"/>
      <c r="U70" s="33"/>
      <c r="V70" s="30"/>
      <c r="W70" s="31"/>
      <c r="X70" s="32"/>
      <c r="Y70" s="58"/>
      <c r="Z70" s="33"/>
      <c r="AA70" s="33"/>
      <c r="AB70" s="33"/>
      <c r="AC70" s="30"/>
      <c r="AD70" s="31"/>
      <c r="AE70" s="32"/>
      <c r="AF70" s="58"/>
      <c r="AG70" s="33"/>
      <c r="AH70" s="33"/>
      <c r="AI70" s="33"/>
      <c r="AJ70" s="30"/>
      <c r="AK70" s="31"/>
      <c r="AL70" s="32"/>
      <c r="AM70" s="58"/>
      <c r="AN70" s="33"/>
      <c r="AO70" s="33"/>
      <c r="AP70" s="33"/>
      <c r="AR70" s="31"/>
      <c r="AU70" s="33"/>
      <c r="AY70" s="31"/>
      <c r="BB70" s="33"/>
      <c r="BF70" s="31"/>
      <c r="BI70" s="33"/>
      <c r="BM70" s="31"/>
      <c r="BP70" s="33"/>
      <c r="BT70" s="31"/>
      <c r="BW70" s="33"/>
      <c r="CA70" s="31"/>
      <c r="CD70" s="33"/>
    </row>
    <row r="71" spans="1:82" s="34" customFormat="1" x14ac:dyDescent="0.25">
      <c r="A71" s="30"/>
      <c r="B71" s="31"/>
      <c r="C71" s="32"/>
      <c r="D71" s="58"/>
      <c r="E71" s="33"/>
      <c r="F71" s="33"/>
      <c r="G71" s="33"/>
      <c r="H71" s="30"/>
      <c r="I71" s="31"/>
      <c r="J71" s="32"/>
      <c r="K71" s="58"/>
      <c r="L71" s="33"/>
      <c r="M71" s="33"/>
      <c r="N71" s="33"/>
      <c r="O71" s="30"/>
      <c r="P71" s="31"/>
      <c r="Q71" s="32"/>
      <c r="R71" s="58"/>
      <c r="S71" s="33"/>
      <c r="T71" s="33"/>
      <c r="U71" s="33"/>
      <c r="V71" s="30"/>
      <c r="W71" s="31"/>
      <c r="X71" s="32"/>
      <c r="Y71" s="58"/>
      <c r="Z71" s="33"/>
      <c r="AA71" s="33"/>
      <c r="AB71" s="33"/>
      <c r="AC71" s="30"/>
      <c r="AD71" s="31"/>
      <c r="AE71" s="32"/>
      <c r="AF71" s="58"/>
      <c r="AG71" s="33"/>
      <c r="AH71" s="33"/>
      <c r="AI71" s="33"/>
      <c r="AJ71" s="30"/>
      <c r="AK71" s="31"/>
      <c r="AL71" s="32"/>
      <c r="AM71" s="58"/>
      <c r="AN71" s="33"/>
      <c r="AO71" s="33"/>
      <c r="AP71" s="33"/>
      <c r="AR71" s="31"/>
      <c r="AU71" s="33"/>
      <c r="AY71" s="31"/>
      <c r="BB71" s="33"/>
      <c r="BF71" s="31"/>
      <c r="BI71" s="33"/>
      <c r="BM71" s="31"/>
      <c r="BP71" s="33"/>
      <c r="BT71" s="31"/>
      <c r="BW71" s="33"/>
      <c r="CA71" s="31"/>
      <c r="CD71" s="33"/>
    </row>
    <row r="72" spans="1:82" s="34" customFormat="1" x14ac:dyDescent="0.25">
      <c r="A72" s="30"/>
      <c r="B72" s="31"/>
      <c r="C72" s="32"/>
      <c r="D72" s="58"/>
      <c r="E72" s="33"/>
      <c r="F72" s="33"/>
      <c r="G72" s="33"/>
      <c r="H72" s="30"/>
      <c r="I72" s="31"/>
      <c r="J72" s="32"/>
      <c r="K72" s="58"/>
      <c r="L72" s="33"/>
      <c r="M72" s="33"/>
      <c r="N72" s="33"/>
      <c r="O72" s="30"/>
      <c r="P72" s="31"/>
      <c r="Q72" s="32"/>
      <c r="R72" s="58"/>
      <c r="S72" s="33"/>
      <c r="T72" s="33"/>
      <c r="U72" s="33"/>
      <c r="V72" s="30"/>
      <c r="W72" s="31"/>
      <c r="X72" s="32"/>
      <c r="Y72" s="58"/>
      <c r="Z72" s="33"/>
      <c r="AA72" s="33"/>
      <c r="AB72" s="33"/>
      <c r="AC72" s="30"/>
      <c r="AD72" s="31"/>
      <c r="AE72" s="32"/>
      <c r="AF72" s="58"/>
      <c r="AG72" s="33"/>
      <c r="AH72" s="33"/>
      <c r="AI72" s="33"/>
      <c r="AJ72" s="30"/>
      <c r="AK72" s="31"/>
      <c r="AL72" s="32"/>
      <c r="AM72" s="58"/>
      <c r="AN72" s="33"/>
      <c r="AO72" s="33"/>
      <c r="AP72" s="33"/>
      <c r="AR72" s="31"/>
      <c r="AU72" s="33"/>
      <c r="AY72" s="31"/>
      <c r="BB72" s="33"/>
      <c r="BF72" s="31"/>
      <c r="BI72" s="33"/>
      <c r="BM72" s="31"/>
      <c r="BP72" s="33"/>
      <c r="BT72" s="31"/>
      <c r="BW72" s="33"/>
      <c r="CA72" s="31"/>
      <c r="CD72" s="33"/>
    </row>
    <row r="73" spans="1:82" s="34" customFormat="1" x14ac:dyDescent="0.25">
      <c r="A73" s="30"/>
      <c r="B73" s="31"/>
      <c r="C73" s="32"/>
      <c r="D73" s="58"/>
      <c r="E73" s="33"/>
      <c r="F73" s="33"/>
      <c r="G73" s="33"/>
      <c r="H73" s="30"/>
      <c r="I73" s="31"/>
      <c r="J73" s="32"/>
      <c r="K73" s="58"/>
      <c r="L73" s="33"/>
      <c r="M73" s="33"/>
      <c r="N73" s="33"/>
      <c r="O73" s="30"/>
      <c r="P73" s="31"/>
      <c r="Q73" s="32"/>
      <c r="R73" s="58"/>
      <c r="S73" s="33"/>
      <c r="T73" s="33"/>
      <c r="U73" s="33"/>
      <c r="V73" s="30"/>
      <c r="W73" s="31"/>
      <c r="X73" s="32"/>
      <c r="Y73" s="58"/>
      <c r="Z73" s="33"/>
      <c r="AA73" s="33"/>
      <c r="AB73" s="33"/>
      <c r="AC73" s="30"/>
      <c r="AD73" s="31"/>
      <c r="AE73" s="32"/>
      <c r="AF73" s="58"/>
      <c r="AG73" s="33"/>
      <c r="AH73" s="33"/>
      <c r="AI73" s="33"/>
      <c r="AJ73" s="30"/>
      <c r="AK73" s="31"/>
      <c r="AL73" s="32"/>
      <c r="AM73" s="58"/>
      <c r="AN73" s="33"/>
      <c r="AO73" s="33"/>
      <c r="AP73" s="33"/>
      <c r="AR73" s="31"/>
      <c r="AU73" s="33"/>
      <c r="AY73" s="31"/>
      <c r="BB73" s="33"/>
      <c r="BF73" s="31"/>
      <c r="BI73" s="33"/>
      <c r="BM73" s="31"/>
      <c r="BP73" s="33"/>
      <c r="BT73" s="31"/>
      <c r="BW73" s="33"/>
      <c r="CA73" s="31"/>
      <c r="CD73" s="33"/>
    </row>
    <row r="74" spans="1:82" s="34" customFormat="1" x14ac:dyDescent="0.25">
      <c r="A74" s="30"/>
      <c r="B74" s="31"/>
      <c r="C74" s="32"/>
      <c r="D74" s="58"/>
      <c r="E74" s="33"/>
      <c r="F74" s="33"/>
      <c r="G74" s="33"/>
      <c r="H74" s="30"/>
      <c r="I74" s="31"/>
      <c r="J74" s="32"/>
      <c r="K74" s="58"/>
      <c r="L74" s="33"/>
      <c r="M74" s="33"/>
      <c r="N74" s="33"/>
      <c r="O74" s="30"/>
      <c r="P74" s="31"/>
      <c r="Q74" s="32"/>
      <c r="R74" s="58"/>
      <c r="S74" s="33"/>
      <c r="T74" s="33"/>
      <c r="U74" s="33"/>
      <c r="V74" s="30"/>
      <c r="W74" s="31"/>
      <c r="X74" s="32"/>
      <c r="Y74" s="58"/>
      <c r="Z74" s="33"/>
      <c r="AA74" s="33"/>
      <c r="AB74" s="33"/>
      <c r="AC74" s="30"/>
      <c r="AD74" s="31"/>
      <c r="AE74" s="32"/>
      <c r="AF74" s="58"/>
      <c r="AG74" s="33"/>
      <c r="AH74" s="33"/>
      <c r="AI74" s="33"/>
      <c r="AJ74" s="30"/>
      <c r="AK74" s="31"/>
      <c r="AL74" s="32"/>
      <c r="AM74" s="58"/>
      <c r="AN74" s="33"/>
      <c r="AO74" s="33"/>
      <c r="AP74" s="33"/>
      <c r="AR74" s="31"/>
      <c r="AU74" s="33"/>
      <c r="AY74" s="31"/>
      <c r="BB74" s="33"/>
      <c r="BF74" s="31"/>
      <c r="BI74" s="33"/>
      <c r="BM74" s="31"/>
      <c r="BP74" s="33"/>
      <c r="BT74" s="31"/>
      <c r="BW74" s="33"/>
      <c r="CA74" s="31"/>
      <c r="CD74" s="33"/>
    </row>
    <row r="75" spans="1:82" s="34" customFormat="1" x14ac:dyDescent="0.25">
      <c r="A75" s="30"/>
      <c r="B75" s="31"/>
      <c r="C75" s="32"/>
      <c r="D75" s="58"/>
      <c r="E75" s="33"/>
      <c r="F75" s="33"/>
      <c r="G75" s="33"/>
      <c r="H75" s="30"/>
      <c r="I75" s="31"/>
      <c r="J75" s="32"/>
      <c r="K75" s="58"/>
      <c r="L75" s="33"/>
      <c r="M75" s="33"/>
      <c r="N75" s="33"/>
      <c r="O75" s="30"/>
      <c r="P75" s="31"/>
      <c r="Q75" s="32"/>
      <c r="R75" s="58"/>
      <c r="S75" s="33"/>
      <c r="T75" s="33"/>
      <c r="U75" s="33"/>
      <c r="V75" s="30"/>
      <c r="W75" s="31"/>
      <c r="X75" s="32"/>
      <c r="Y75" s="58"/>
      <c r="Z75" s="33"/>
      <c r="AA75" s="33"/>
      <c r="AB75" s="33"/>
      <c r="AC75" s="30"/>
      <c r="AD75" s="31"/>
      <c r="AE75" s="32"/>
      <c r="AF75" s="58"/>
      <c r="AG75" s="33"/>
      <c r="AH75" s="33"/>
      <c r="AI75" s="33"/>
      <c r="AJ75" s="30"/>
      <c r="AK75" s="31"/>
      <c r="AL75" s="32"/>
      <c r="AM75" s="58"/>
      <c r="AN75" s="33"/>
      <c r="AO75" s="33"/>
      <c r="AP75" s="33"/>
      <c r="AR75" s="31"/>
      <c r="AU75" s="33"/>
      <c r="AY75" s="31"/>
      <c r="BB75" s="33"/>
      <c r="BF75" s="31"/>
      <c r="BI75" s="33"/>
      <c r="BM75" s="31"/>
      <c r="BP75" s="33"/>
      <c r="BT75" s="31"/>
      <c r="BW75" s="33"/>
      <c r="CA75" s="31"/>
      <c r="CD75" s="33"/>
    </row>
    <row r="76" spans="1:82" s="34" customFormat="1" x14ac:dyDescent="0.25">
      <c r="A76" s="30"/>
      <c r="B76" s="31"/>
      <c r="C76" s="32"/>
      <c r="D76" s="58"/>
      <c r="E76" s="33"/>
      <c r="F76" s="33"/>
      <c r="G76" s="33"/>
      <c r="H76" s="30"/>
      <c r="I76" s="31"/>
      <c r="J76" s="32"/>
      <c r="K76" s="58"/>
      <c r="L76" s="33"/>
      <c r="M76" s="33"/>
      <c r="N76" s="33"/>
      <c r="O76" s="30"/>
      <c r="P76" s="31"/>
      <c r="Q76" s="32"/>
      <c r="R76" s="58"/>
      <c r="S76" s="33"/>
      <c r="T76" s="33"/>
      <c r="U76" s="33"/>
      <c r="V76" s="30"/>
      <c r="W76" s="31"/>
      <c r="X76" s="32"/>
      <c r="Y76" s="58"/>
      <c r="Z76" s="33"/>
      <c r="AA76" s="33"/>
      <c r="AB76" s="33"/>
      <c r="AC76" s="30"/>
      <c r="AD76" s="31"/>
      <c r="AE76" s="32"/>
      <c r="AF76" s="58"/>
      <c r="AG76" s="33"/>
      <c r="AH76" s="33"/>
      <c r="AI76" s="33"/>
      <c r="AJ76" s="30"/>
      <c r="AK76" s="31"/>
      <c r="AL76" s="32"/>
      <c r="AM76" s="58"/>
      <c r="AN76" s="33"/>
      <c r="AO76" s="33"/>
      <c r="AP76" s="33"/>
      <c r="AR76" s="31"/>
      <c r="AU76" s="33"/>
      <c r="AY76" s="31"/>
      <c r="BB76" s="33"/>
      <c r="BF76" s="31"/>
      <c r="BI76" s="33"/>
      <c r="BM76" s="31"/>
      <c r="BP76" s="33"/>
      <c r="BT76" s="31"/>
      <c r="BW76" s="33"/>
      <c r="CA76" s="31"/>
      <c r="CD76" s="33"/>
    </row>
    <row r="77" spans="1:82" s="34" customFormat="1" x14ac:dyDescent="0.25">
      <c r="A77" s="30"/>
      <c r="B77" s="31"/>
      <c r="C77" s="32"/>
      <c r="D77" s="58"/>
      <c r="E77" s="33"/>
      <c r="F77" s="33"/>
      <c r="G77" s="33"/>
      <c r="H77" s="30"/>
      <c r="I77" s="31"/>
      <c r="J77" s="32"/>
      <c r="K77" s="58"/>
      <c r="L77" s="33"/>
      <c r="M77" s="33"/>
      <c r="N77" s="33"/>
      <c r="O77" s="30"/>
      <c r="P77" s="31"/>
      <c r="Q77" s="32"/>
      <c r="R77" s="58"/>
      <c r="S77" s="33"/>
      <c r="T77" s="33"/>
      <c r="U77" s="33"/>
      <c r="V77" s="30"/>
      <c r="W77" s="31"/>
      <c r="X77" s="32"/>
      <c r="Y77" s="58"/>
      <c r="Z77" s="33"/>
      <c r="AA77" s="33"/>
      <c r="AB77" s="33"/>
      <c r="AC77" s="30"/>
      <c r="AD77" s="31"/>
      <c r="AE77" s="32"/>
      <c r="AF77" s="58"/>
      <c r="AG77" s="33"/>
      <c r="AH77" s="33"/>
      <c r="AI77" s="33"/>
      <c r="AJ77" s="30"/>
      <c r="AK77" s="31"/>
      <c r="AL77" s="32"/>
      <c r="AM77" s="58"/>
      <c r="AN77" s="33"/>
      <c r="AO77" s="33"/>
      <c r="AP77" s="33"/>
      <c r="AR77" s="31"/>
      <c r="AU77" s="33"/>
      <c r="AY77" s="31"/>
      <c r="BB77" s="33"/>
      <c r="BF77" s="31"/>
      <c r="BI77" s="33"/>
      <c r="BM77" s="31"/>
      <c r="BP77" s="33"/>
      <c r="BT77" s="31"/>
      <c r="BW77" s="33"/>
      <c r="CA77" s="31"/>
      <c r="CD77" s="33"/>
    </row>
    <row r="78" spans="1:82" s="34" customFormat="1" x14ac:dyDescent="0.25">
      <c r="A78" s="30"/>
      <c r="B78" s="31"/>
      <c r="C78" s="32"/>
      <c r="D78" s="58"/>
      <c r="E78" s="33"/>
      <c r="F78" s="33"/>
      <c r="G78" s="33"/>
      <c r="H78" s="30"/>
      <c r="I78" s="31"/>
      <c r="J78" s="32"/>
      <c r="K78" s="58"/>
      <c r="L78" s="33"/>
      <c r="M78" s="33"/>
      <c r="N78" s="33"/>
      <c r="O78" s="30"/>
      <c r="P78" s="31"/>
      <c r="Q78" s="32"/>
      <c r="R78" s="58"/>
      <c r="S78" s="33"/>
      <c r="T78" s="33"/>
      <c r="U78" s="33"/>
      <c r="V78" s="30"/>
      <c r="W78" s="31"/>
      <c r="X78" s="32"/>
      <c r="Y78" s="58"/>
      <c r="Z78" s="33"/>
      <c r="AA78" s="33"/>
      <c r="AB78" s="33"/>
      <c r="AC78" s="30"/>
      <c r="AD78" s="31"/>
      <c r="AE78" s="32"/>
      <c r="AF78" s="58"/>
      <c r="AG78" s="33"/>
      <c r="AH78" s="33"/>
      <c r="AI78" s="33"/>
      <c r="AJ78" s="30"/>
      <c r="AK78" s="31"/>
      <c r="AL78" s="32"/>
      <c r="AM78" s="58"/>
      <c r="AN78" s="33"/>
      <c r="AO78" s="33"/>
      <c r="AP78" s="33"/>
      <c r="AR78" s="31"/>
      <c r="AU78" s="33"/>
      <c r="AY78" s="31"/>
      <c r="BB78" s="33"/>
      <c r="BF78" s="31"/>
      <c r="BI78" s="33"/>
      <c r="BM78" s="31"/>
      <c r="BP78" s="33"/>
      <c r="BT78" s="31"/>
      <c r="BW78" s="33"/>
      <c r="CA78" s="31"/>
      <c r="CD78" s="33"/>
    </row>
    <row r="79" spans="1:82" s="34" customFormat="1" x14ac:dyDescent="0.25">
      <c r="A79" s="30"/>
      <c r="B79" s="31"/>
      <c r="C79" s="32"/>
      <c r="D79" s="58"/>
      <c r="E79" s="33"/>
      <c r="F79" s="33"/>
      <c r="G79" s="33"/>
      <c r="H79" s="30"/>
      <c r="I79" s="31"/>
      <c r="J79" s="32"/>
      <c r="K79" s="58"/>
      <c r="L79" s="33"/>
      <c r="M79" s="33"/>
      <c r="N79" s="33"/>
      <c r="O79" s="30"/>
      <c r="P79" s="31"/>
      <c r="Q79" s="32"/>
      <c r="R79" s="58"/>
      <c r="S79" s="33"/>
      <c r="T79" s="33"/>
      <c r="U79" s="33"/>
      <c r="V79" s="30"/>
      <c r="W79" s="31"/>
      <c r="X79" s="32"/>
      <c r="Y79" s="58"/>
      <c r="Z79" s="33"/>
      <c r="AA79" s="33"/>
      <c r="AB79" s="33"/>
      <c r="AC79" s="30"/>
      <c r="AD79" s="31"/>
      <c r="AE79" s="32"/>
      <c r="AF79" s="58"/>
      <c r="AG79" s="33"/>
      <c r="AH79" s="33"/>
      <c r="AI79" s="33"/>
      <c r="AJ79" s="30"/>
      <c r="AK79" s="31"/>
      <c r="AL79" s="32"/>
      <c r="AM79" s="58"/>
      <c r="AN79" s="33"/>
      <c r="AO79" s="33"/>
      <c r="AP79" s="33"/>
      <c r="AR79" s="31"/>
      <c r="AU79" s="33"/>
      <c r="AY79" s="31"/>
      <c r="BB79" s="33"/>
      <c r="BF79" s="31"/>
      <c r="BI79" s="33"/>
      <c r="BM79" s="31"/>
      <c r="BP79" s="33"/>
      <c r="BT79" s="31"/>
      <c r="BW79" s="33"/>
      <c r="CA79" s="31"/>
      <c r="CD79" s="33"/>
    </row>
    <row r="80" spans="1:82" s="34" customFormat="1" x14ac:dyDescent="0.25">
      <c r="A80" s="30"/>
      <c r="B80" s="31"/>
      <c r="C80" s="32"/>
      <c r="D80" s="58"/>
      <c r="E80" s="33"/>
      <c r="F80" s="33"/>
      <c r="G80" s="33"/>
      <c r="H80" s="30"/>
      <c r="I80" s="31"/>
      <c r="J80" s="32"/>
      <c r="K80" s="58"/>
      <c r="L80" s="33"/>
      <c r="M80" s="33"/>
      <c r="N80" s="33"/>
      <c r="O80" s="30"/>
      <c r="P80" s="31"/>
      <c r="Q80" s="32"/>
      <c r="R80" s="58"/>
      <c r="S80" s="33"/>
      <c r="T80" s="33"/>
      <c r="U80" s="33"/>
      <c r="V80" s="30"/>
      <c r="W80" s="31"/>
      <c r="X80" s="32"/>
      <c r="Y80" s="58"/>
      <c r="Z80" s="33"/>
      <c r="AA80" s="33"/>
      <c r="AB80" s="33"/>
      <c r="AC80" s="30"/>
      <c r="AD80" s="31"/>
      <c r="AE80" s="32"/>
      <c r="AF80" s="58"/>
      <c r="AG80" s="33"/>
      <c r="AH80" s="33"/>
      <c r="AI80" s="33"/>
      <c r="AJ80" s="30"/>
      <c r="AK80" s="31"/>
      <c r="AL80" s="32"/>
      <c r="AM80" s="58"/>
      <c r="AN80" s="33"/>
      <c r="AO80" s="33"/>
      <c r="AP80" s="33"/>
      <c r="AR80" s="31"/>
      <c r="AU80" s="33"/>
      <c r="AY80" s="31"/>
      <c r="BB80" s="33"/>
      <c r="BF80" s="31"/>
      <c r="BI80" s="33"/>
      <c r="BM80" s="31"/>
      <c r="BP80" s="33"/>
      <c r="BT80" s="31"/>
      <c r="BW80" s="33"/>
      <c r="CA80" s="31"/>
      <c r="CD80" s="33"/>
    </row>
    <row r="81" spans="1:82" s="34" customFormat="1" x14ac:dyDescent="0.25">
      <c r="A81" s="30"/>
      <c r="B81" s="31"/>
      <c r="C81" s="32"/>
      <c r="D81" s="58"/>
      <c r="E81" s="33"/>
      <c r="F81" s="33"/>
      <c r="G81" s="33"/>
      <c r="H81" s="30"/>
      <c r="I81" s="31"/>
      <c r="J81" s="32"/>
      <c r="K81" s="58"/>
      <c r="L81" s="33"/>
      <c r="M81" s="33"/>
      <c r="N81" s="33"/>
      <c r="O81" s="30"/>
      <c r="P81" s="31"/>
      <c r="Q81" s="32"/>
      <c r="R81" s="58"/>
      <c r="S81" s="33"/>
      <c r="T81" s="33"/>
      <c r="U81" s="33"/>
      <c r="V81" s="30"/>
      <c r="W81" s="31"/>
      <c r="X81" s="32"/>
      <c r="Y81" s="58"/>
      <c r="Z81" s="33"/>
      <c r="AA81" s="33"/>
      <c r="AB81" s="33"/>
      <c r="AC81" s="30"/>
      <c r="AD81" s="31"/>
      <c r="AE81" s="32"/>
      <c r="AF81" s="58"/>
      <c r="AG81" s="33"/>
      <c r="AH81" s="33"/>
      <c r="AI81" s="33"/>
      <c r="AJ81" s="30"/>
      <c r="AK81" s="31"/>
      <c r="AL81" s="32"/>
      <c r="AM81" s="58"/>
      <c r="AN81" s="33"/>
      <c r="AO81" s="33"/>
      <c r="AP81" s="33"/>
      <c r="AR81" s="31"/>
      <c r="AU81" s="33"/>
      <c r="AY81" s="31"/>
      <c r="BB81" s="33"/>
      <c r="BF81" s="31"/>
      <c r="BI81" s="33"/>
      <c r="BM81" s="31"/>
      <c r="BP81" s="33"/>
      <c r="BT81" s="31"/>
      <c r="BW81" s="33"/>
      <c r="CA81" s="31"/>
      <c r="CD81" s="33"/>
    </row>
    <row r="82" spans="1:82" s="34" customFormat="1" x14ac:dyDescent="0.25">
      <c r="A82" s="30"/>
      <c r="B82" s="31"/>
      <c r="C82" s="32"/>
      <c r="D82" s="58"/>
      <c r="E82" s="33"/>
      <c r="F82" s="33"/>
      <c r="G82" s="33"/>
      <c r="H82" s="30"/>
      <c r="I82" s="31"/>
      <c r="J82" s="32"/>
      <c r="K82" s="58"/>
      <c r="L82" s="33"/>
      <c r="M82" s="33"/>
      <c r="N82" s="33"/>
      <c r="O82" s="30"/>
      <c r="P82" s="31"/>
      <c r="Q82" s="32"/>
      <c r="R82" s="58"/>
      <c r="S82" s="33"/>
      <c r="T82" s="33"/>
      <c r="U82" s="33"/>
      <c r="V82" s="30"/>
      <c r="W82" s="31"/>
      <c r="X82" s="32"/>
      <c r="Y82" s="58"/>
      <c r="Z82" s="33"/>
      <c r="AA82" s="33"/>
      <c r="AB82" s="33"/>
      <c r="AC82" s="30"/>
      <c r="AD82" s="31"/>
      <c r="AE82" s="32"/>
      <c r="AF82" s="58"/>
      <c r="AG82" s="33"/>
      <c r="AH82" s="33"/>
      <c r="AI82" s="33"/>
      <c r="AJ82" s="30"/>
      <c r="AK82" s="31"/>
      <c r="AL82" s="32"/>
      <c r="AM82" s="58"/>
      <c r="AN82" s="33"/>
      <c r="AO82" s="33"/>
      <c r="AP82" s="33"/>
      <c r="AR82" s="31"/>
      <c r="AU82" s="33"/>
      <c r="AY82" s="31"/>
      <c r="BB82" s="33"/>
      <c r="BF82" s="31"/>
      <c r="BI82" s="33"/>
      <c r="BM82" s="31"/>
      <c r="BP82" s="33"/>
      <c r="BT82" s="31"/>
      <c r="BW82" s="33"/>
      <c r="CA82" s="31"/>
      <c r="CD82" s="33"/>
    </row>
    <row r="83" spans="1:82" s="34" customFormat="1" x14ac:dyDescent="0.25">
      <c r="A83" s="30"/>
      <c r="B83" s="31"/>
      <c r="C83" s="32"/>
      <c r="D83" s="58"/>
      <c r="E83" s="33"/>
      <c r="F83" s="33"/>
      <c r="G83" s="33"/>
      <c r="H83" s="30"/>
      <c r="I83" s="31"/>
      <c r="J83" s="32"/>
      <c r="K83" s="58"/>
      <c r="L83" s="33"/>
      <c r="M83" s="33"/>
      <c r="N83" s="33"/>
      <c r="O83" s="30"/>
      <c r="P83" s="31"/>
      <c r="Q83" s="32"/>
      <c r="R83" s="58"/>
      <c r="S83" s="33"/>
      <c r="T83" s="33"/>
      <c r="U83" s="33"/>
      <c r="V83" s="30"/>
      <c r="W83" s="31"/>
      <c r="X83" s="32"/>
      <c r="Y83" s="58"/>
      <c r="Z83" s="33"/>
      <c r="AA83" s="33"/>
      <c r="AB83" s="33"/>
      <c r="AC83" s="30"/>
      <c r="AD83" s="31"/>
      <c r="AE83" s="32"/>
      <c r="AF83" s="58"/>
      <c r="AG83" s="33"/>
      <c r="AH83" s="33"/>
      <c r="AI83" s="33"/>
      <c r="AJ83" s="30"/>
      <c r="AK83" s="31"/>
      <c r="AL83" s="32"/>
      <c r="AM83" s="58"/>
      <c r="AN83" s="33"/>
      <c r="AO83" s="33"/>
      <c r="AP83" s="33"/>
      <c r="AR83" s="31"/>
      <c r="AU83" s="33"/>
      <c r="AY83" s="31"/>
      <c r="BB83" s="33"/>
      <c r="BF83" s="31"/>
      <c r="BI83" s="33"/>
      <c r="BM83" s="31"/>
      <c r="BP83" s="33"/>
      <c r="BT83" s="31"/>
      <c r="BW83" s="33"/>
      <c r="CA83" s="31"/>
      <c r="CD83" s="33"/>
    </row>
    <row r="84" spans="1:82" s="34" customFormat="1" x14ac:dyDescent="0.25">
      <c r="A84" s="30"/>
      <c r="B84" s="31"/>
      <c r="C84" s="32"/>
      <c r="D84" s="58"/>
      <c r="E84" s="33"/>
      <c r="F84" s="33"/>
      <c r="G84" s="33"/>
      <c r="H84" s="30"/>
      <c r="I84" s="31"/>
      <c r="J84" s="32"/>
      <c r="K84" s="58"/>
      <c r="L84" s="33"/>
      <c r="M84" s="33"/>
      <c r="N84" s="33"/>
      <c r="O84" s="30"/>
      <c r="P84" s="31"/>
      <c r="Q84" s="32"/>
      <c r="R84" s="58"/>
      <c r="S84" s="33"/>
      <c r="T84" s="33"/>
      <c r="U84" s="33"/>
      <c r="V84" s="30"/>
      <c r="W84" s="31"/>
      <c r="X84" s="32"/>
      <c r="Y84" s="58"/>
      <c r="Z84" s="33"/>
      <c r="AA84" s="33"/>
      <c r="AB84" s="33"/>
      <c r="AC84" s="30"/>
      <c r="AD84" s="31"/>
      <c r="AE84" s="32"/>
      <c r="AF84" s="58"/>
      <c r="AG84" s="33"/>
      <c r="AH84" s="33"/>
      <c r="AI84" s="33"/>
      <c r="AJ84" s="30"/>
      <c r="AK84" s="31"/>
      <c r="AL84" s="32"/>
      <c r="AM84" s="58"/>
      <c r="AN84" s="33"/>
      <c r="AO84" s="33"/>
      <c r="AP84" s="33"/>
      <c r="AR84" s="31"/>
      <c r="AU84" s="33"/>
      <c r="AY84" s="31"/>
      <c r="BB84" s="33"/>
      <c r="BF84" s="31"/>
      <c r="BI84" s="33"/>
      <c r="BM84" s="31"/>
      <c r="BP84" s="33"/>
      <c r="BT84" s="31"/>
      <c r="BW84" s="33"/>
      <c r="CA84" s="31"/>
      <c r="CD84" s="33"/>
    </row>
    <row r="85" spans="1:82" s="34" customFormat="1" x14ac:dyDescent="0.25">
      <c r="A85" s="30"/>
      <c r="B85" s="31"/>
      <c r="C85" s="32"/>
      <c r="D85" s="58"/>
      <c r="E85" s="33"/>
      <c r="F85" s="33"/>
      <c r="G85" s="33"/>
      <c r="H85" s="30"/>
      <c r="I85" s="31"/>
      <c r="J85" s="32"/>
      <c r="K85" s="58"/>
      <c r="L85" s="33"/>
      <c r="M85" s="33"/>
      <c r="N85" s="33"/>
      <c r="O85" s="30"/>
      <c r="P85" s="31"/>
      <c r="Q85" s="32"/>
      <c r="R85" s="58"/>
      <c r="S85" s="33"/>
      <c r="T85" s="33"/>
      <c r="U85" s="33"/>
      <c r="V85" s="30"/>
      <c r="W85" s="31"/>
      <c r="X85" s="32"/>
      <c r="Y85" s="58"/>
      <c r="Z85" s="33"/>
      <c r="AA85" s="33"/>
      <c r="AB85" s="33"/>
      <c r="AC85" s="30"/>
      <c r="AD85" s="31"/>
      <c r="AE85" s="32"/>
      <c r="AF85" s="58"/>
      <c r="AG85" s="33"/>
      <c r="AH85" s="33"/>
      <c r="AI85" s="33"/>
      <c r="AJ85" s="30"/>
      <c r="AK85" s="31"/>
      <c r="AL85" s="32"/>
      <c r="AM85" s="58"/>
      <c r="AN85" s="33"/>
      <c r="AO85" s="33"/>
      <c r="AP85" s="33"/>
      <c r="AR85" s="31"/>
      <c r="AU85" s="33"/>
      <c r="AY85" s="31"/>
      <c r="BB85" s="33"/>
      <c r="BF85" s="31"/>
      <c r="BI85" s="33"/>
      <c r="BM85" s="31"/>
      <c r="BP85" s="33"/>
      <c r="BT85" s="31"/>
      <c r="BW85" s="33"/>
      <c r="CA85" s="31"/>
      <c r="CD85" s="33"/>
    </row>
    <row r="86" spans="1:82" s="34" customFormat="1" x14ac:dyDescent="0.25">
      <c r="A86" s="30"/>
      <c r="B86" s="31"/>
      <c r="C86" s="32"/>
      <c r="D86" s="58"/>
      <c r="E86" s="33"/>
      <c r="F86" s="33"/>
      <c r="G86" s="33"/>
      <c r="H86" s="30"/>
      <c r="I86" s="31"/>
      <c r="J86" s="32"/>
      <c r="K86" s="58"/>
      <c r="L86" s="33"/>
      <c r="M86" s="33"/>
      <c r="N86" s="33"/>
      <c r="O86" s="30"/>
      <c r="P86" s="31"/>
      <c r="Q86" s="32"/>
      <c r="R86" s="58"/>
      <c r="S86" s="33"/>
      <c r="T86" s="33"/>
      <c r="U86" s="33"/>
      <c r="V86" s="30"/>
      <c r="W86" s="31"/>
      <c r="X86" s="32"/>
      <c r="Y86" s="58"/>
      <c r="Z86" s="33"/>
      <c r="AA86" s="33"/>
      <c r="AB86" s="33"/>
      <c r="AC86" s="30"/>
      <c r="AD86" s="31"/>
      <c r="AE86" s="32"/>
      <c r="AF86" s="58"/>
      <c r="AG86" s="33"/>
      <c r="AH86" s="33"/>
      <c r="AI86" s="33"/>
      <c r="AJ86" s="30"/>
      <c r="AK86" s="31"/>
      <c r="AL86" s="32"/>
      <c r="AM86" s="58"/>
      <c r="AN86" s="33"/>
      <c r="AO86" s="33"/>
      <c r="AP86" s="33"/>
      <c r="AR86" s="31"/>
      <c r="AU86" s="33"/>
      <c r="AY86" s="31"/>
      <c r="BB86" s="33"/>
      <c r="BF86" s="31"/>
      <c r="BI86" s="33"/>
      <c r="BM86" s="31"/>
      <c r="BP86" s="33"/>
      <c r="BT86" s="31"/>
      <c r="BW86" s="33"/>
      <c r="CA86" s="31"/>
      <c r="CD86" s="33"/>
    </row>
    <row r="87" spans="1:82" s="34" customFormat="1" x14ac:dyDescent="0.25">
      <c r="A87" s="30"/>
      <c r="B87" s="31"/>
      <c r="C87" s="32"/>
      <c r="D87" s="58"/>
      <c r="E87" s="33"/>
      <c r="F87" s="33"/>
      <c r="G87" s="33"/>
      <c r="H87" s="30"/>
      <c r="I87" s="31"/>
      <c r="J87" s="32"/>
      <c r="K87" s="58"/>
      <c r="L87" s="33"/>
      <c r="M87" s="33"/>
      <c r="N87" s="33"/>
      <c r="O87" s="30"/>
      <c r="P87" s="31"/>
      <c r="Q87" s="32"/>
      <c r="R87" s="58"/>
      <c r="S87" s="33"/>
      <c r="T87" s="33"/>
      <c r="U87" s="33"/>
      <c r="V87" s="30"/>
      <c r="W87" s="31"/>
      <c r="X87" s="32"/>
      <c r="Y87" s="58"/>
      <c r="Z87" s="33"/>
      <c r="AA87" s="33"/>
      <c r="AB87" s="33"/>
      <c r="AC87" s="30"/>
      <c r="AD87" s="31"/>
      <c r="AE87" s="32"/>
      <c r="AF87" s="58"/>
      <c r="AG87" s="33"/>
      <c r="AH87" s="33"/>
      <c r="AI87" s="33"/>
      <c r="AJ87" s="30"/>
      <c r="AK87" s="31"/>
      <c r="AL87" s="32"/>
      <c r="AM87" s="58"/>
      <c r="AN87" s="33"/>
      <c r="AO87" s="33"/>
      <c r="AP87" s="33"/>
      <c r="AR87" s="31"/>
      <c r="AU87" s="33"/>
      <c r="AY87" s="31"/>
      <c r="BB87" s="33"/>
      <c r="BF87" s="31"/>
      <c r="BI87" s="33"/>
      <c r="BM87" s="31"/>
      <c r="BP87" s="33"/>
      <c r="BT87" s="31"/>
      <c r="BW87" s="33"/>
      <c r="CA87" s="31"/>
      <c r="CD87" s="33"/>
    </row>
    <row r="88" spans="1:82" s="34" customFormat="1" x14ac:dyDescent="0.25">
      <c r="A88" s="30"/>
      <c r="B88" s="31"/>
      <c r="C88" s="32"/>
      <c r="D88" s="58"/>
      <c r="E88" s="33"/>
      <c r="F88" s="33"/>
      <c r="G88" s="33"/>
      <c r="H88" s="30"/>
      <c r="I88" s="31"/>
      <c r="J88" s="32"/>
      <c r="K88" s="58"/>
      <c r="L88" s="33"/>
      <c r="M88" s="33"/>
      <c r="N88" s="33"/>
      <c r="O88" s="30"/>
      <c r="P88" s="31"/>
      <c r="Q88" s="32"/>
      <c r="R88" s="58"/>
      <c r="S88" s="33"/>
      <c r="T88" s="33"/>
      <c r="U88" s="33"/>
      <c r="V88" s="30"/>
      <c r="W88" s="31"/>
      <c r="X88" s="32"/>
      <c r="Y88" s="58"/>
      <c r="Z88" s="33"/>
      <c r="AA88" s="33"/>
      <c r="AB88" s="33"/>
      <c r="AC88" s="30"/>
      <c r="AD88" s="31"/>
      <c r="AE88" s="32"/>
      <c r="AF88" s="58"/>
      <c r="AG88" s="33"/>
      <c r="AH88" s="33"/>
      <c r="AI88" s="33"/>
      <c r="AJ88" s="30"/>
      <c r="AK88" s="31"/>
      <c r="AL88" s="32"/>
      <c r="AM88" s="58"/>
      <c r="AN88" s="33"/>
      <c r="AO88" s="33"/>
      <c r="AP88" s="33"/>
      <c r="AR88" s="31"/>
      <c r="AU88" s="33"/>
      <c r="AY88" s="31"/>
      <c r="BB88" s="33"/>
      <c r="BF88" s="31"/>
      <c r="BI88" s="33"/>
      <c r="BM88" s="31"/>
      <c r="BP88" s="33"/>
      <c r="BT88" s="31"/>
      <c r="BW88" s="33"/>
      <c r="CA88" s="31"/>
      <c r="CD88" s="33"/>
    </row>
    <row r="89" spans="1:82" s="34" customFormat="1" x14ac:dyDescent="0.25">
      <c r="A89" s="30"/>
      <c r="B89" s="31"/>
      <c r="C89" s="32"/>
      <c r="D89" s="58"/>
      <c r="E89" s="33"/>
      <c r="F89" s="33"/>
      <c r="G89" s="33"/>
      <c r="H89" s="30"/>
      <c r="I89" s="31"/>
      <c r="J89" s="32"/>
      <c r="K89" s="58"/>
      <c r="L89" s="33"/>
      <c r="M89" s="33"/>
      <c r="N89" s="33"/>
      <c r="O89" s="30"/>
      <c r="P89" s="31"/>
      <c r="Q89" s="32"/>
      <c r="R89" s="58"/>
      <c r="S89" s="33"/>
      <c r="T89" s="33"/>
      <c r="U89" s="33"/>
      <c r="V89" s="30"/>
      <c r="W89" s="31"/>
      <c r="X89" s="32"/>
      <c r="Y89" s="58"/>
      <c r="Z89" s="33"/>
      <c r="AA89" s="33"/>
      <c r="AB89" s="33"/>
      <c r="AC89" s="30"/>
      <c r="AD89" s="31"/>
      <c r="AE89" s="32"/>
      <c r="AF89" s="58"/>
      <c r="AG89" s="33"/>
      <c r="AH89" s="33"/>
      <c r="AI89" s="33"/>
      <c r="AJ89" s="30"/>
      <c r="AK89" s="31"/>
      <c r="AL89" s="32"/>
      <c r="AM89" s="58"/>
      <c r="AN89" s="33"/>
      <c r="AO89" s="33"/>
      <c r="AP89" s="33"/>
      <c r="AR89" s="31"/>
      <c r="AU89" s="33"/>
      <c r="AY89" s="31"/>
      <c r="BB89" s="33"/>
      <c r="BF89" s="31"/>
      <c r="BI89" s="33"/>
      <c r="BM89" s="31"/>
      <c r="BP89" s="33"/>
      <c r="BT89" s="31"/>
      <c r="BW89" s="33"/>
      <c r="CA89" s="31"/>
      <c r="CD89" s="33"/>
    </row>
    <row r="90" spans="1:82" s="34" customFormat="1" x14ac:dyDescent="0.25">
      <c r="A90" s="30"/>
      <c r="B90" s="31"/>
      <c r="C90" s="32"/>
      <c r="D90" s="58"/>
      <c r="E90" s="33"/>
      <c r="F90" s="33"/>
      <c r="G90" s="33"/>
      <c r="H90" s="30"/>
      <c r="I90" s="31"/>
      <c r="J90" s="32"/>
      <c r="K90" s="58"/>
      <c r="L90" s="33"/>
      <c r="M90" s="33"/>
      <c r="N90" s="33"/>
      <c r="O90" s="30"/>
      <c r="P90" s="31"/>
      <c r="Q90" s="32"/>
      <c r="R90" s="58"/>
      <c r="S90" s="33"/>
      <c r="T90" s="33"/>
      <c r="U90" s="33"/>
      <c r="V90" s="30"/>
      <c r="W90" s="31"/>
      <c r="X90" s="32"/>
      <c r="Y90" s="58"/>
      <c r="Z90" s="33"/>
      <c r="AA90" s="33"/>
      <c r="AB90" s="33"/>
      <c r="AC90" s="30"/>
      <c r="AD90" s="31"/>
      <c r="AE90" s="32"/>
      <c r="AF90" s="58"/>
      <c r="AG90" s="33"/>
      <c r="AH90" s="33"/>
      <c r="AI90" s="33"/>
      <c r="AJ90" s="30"/>
      <c r="AK90" s="31"/>
      <c r="AL90" s="32"/>
      <c r="AM90" s="58"/>
      <c r="AN90" s="33"/>
      <c r="AO90" s="33"/>
      <c r="AP90" s="33"/>
      <c r="AR90" s="31"/>
      <c r="AU90" s="33"/>
      <c r="AY90" s="31"/>
      <c r="BB90" s="33"/>
      <c r="BF90" s="31"/>
      <c r="BI90" s="33"/>
      <c r="BM90" s="31"/>
      <c r="BP90" s="33"/>
      <c r="BT90" s="31"/>
      <c r="BW90" s="33"/>
      <c r="CA90" s="31"/>
      <c r="CD90" s="33"/>
    </row>
    <row r="91" spans="1:82" s="34" customFormat="1" x14ac:dyDescent="0.25">
      <c r="A91" s="30"/>
      <c r="B91" s="31"/>
      <c r="C91" s="32"/>
      <c r="D91" s="58"/>
      <c r="E91" s="33"/>
      <c r="F91" s="33"/>
      <c r="G91" s="33"/>
      <c r="H91" s="30"/>
      <c r="I91" s="31"/>
      <c r="J91" s="32"/>
      <c r="K91" s="58"/>
      <c r="L91" s="33"/>
      <c r="M91" s="33"/>
      <c r="N91" s="33"/>
      <c r="O91" s="30"/>
      <c r="P91" s="31"/>
      <c r="Q91" s="32"/>
      <c r="R91" s="58"/>
      <c r="S91" s="33"/>
      <c r="T91" s="33"/>
      <c r="U91" s="33"/>
      <c r="V91" s="30"/>
      <c r="W91" s="31"/>
      <c r="X91" s="32"/>
      <c r="Y91" s="58"/>
      <c r="Z91" s="33"/>
      <c r="AA91" s="33"/>
      <c r="AB91" s="33"/>
      <c r="AC91" s="30"/>
      <c r="AD91" s="31"/>
      <c r="AE91" s="32"/>
      <c r="AF91" s="58"/>
      <c r="AG91" s="33"/>
      <c r="AH91" s="33"/>
      <c r="AI91" s="33"/>
      <c r="AJ91" s="30"/>
      <c r="AK91" s="31"/>
      <c r="AL91" s="32"/>
      <c r="AM91" s="58"/>
      <c r="AN91" s="33"/>
      <c r="AO91" s="33"/>
      <c r="AP91" s="33"/>
      <c r="AR91" s="31"/>
      <c r="AU91" s="33"/>
      <c r="AY91" s="31"/>
      <c r="BB91" s="33"/>
      <c r="BF91" s="31"/>
      <c r="BI91" s="33"/>
      <c r="BM91" s="31"/>
      <c r="BP91" s="33"/>
      <c r="BT91" s="31"/>
      <c r="BW91" s="33"/>
      <c r="CA91" s="31"/>
      <c r="CD91" s="33"/>
    </row>
    <row r="92" spans="1:82" s="34" customFormat="1" x14ac:dyDescent="0.25">
      <c r="A92" s="30"/>
      <c r="B92" s="31"/>
      <c r="C92" s="32"/>
      <c r="D92" s="58"/>
      <c r="E92" s="33"/>
      <c r="F92" s="33"/>
      <c r="G92" s="33"/>
      <c r="H92" s="30"/>
      <c r="I92" s="31"/>
      <c r="J92" s="32"/>
      <c r="K92" s="58"/>
      <c r="L92" s="33"/>
      <c r="M92" s="33"/>
      <c r="N92" s="33"/>
      <c r="O92" s="30"/>
      <c r="P92" s="31"/>
      <c r="Q92" s="32"/>
      <c r="R92" s="58"/>
      <c r="S92" s="33"/>
      <c r="T92" s="33"/>
      <c r="U92" s="33"/>
      <c r="V92" s="30"/>
      <c r="W92" s="31"/>
      <c r="X92" s="32"/>
      <c r="Y92" s="58"/>
      <c r="Z92" s="33"/>
      <c r="AA92" s="33"/>
      <c r="AB92" s="33"/>
      <c r="AC92" s="30"/>
      <c r="AD92" s="31"/>
      <c r="AE92" s="32"/>
      <c r="AF92" s="58"/>
      <c r="AG92" s="33"/>
      <c r="AH92" s="33"/>
      <c r="AI92" s="33"/>
      <c r="AJ92" s="30"/>
      <c r="AK92" s="31"/>
      <c r="AL92" s="32"/>
      <c r="AM92" s="58"/>
      <c r="AN92" s="33"/>
      <c r="AO92" s="33"/>
      <c r="AP92" s="33"/>
      <c r="AR92" s="31"/>
      <c r="AU92" s="33"/>
      <c r="AY92" s="31"/>
      <c r="BB92" s="33"/>
      <c r="BF92" s="31"/>
      <c r="BI92" s="33"/>
      <c r="BM92" s="31"/>
      <c r="BP92" s="33"/>
      <c r="BT92" s="31"/>
      <c r="BW92" s="33"/>
      <c r="CA92" s="31"/>
      <c r="CD92" s="33"/>
    </row>
    <row r="93" spans="1:82" s="34" customFormat="1" x14ac:dyDescent="0.25">
      <c r="A93" s="30"/>
      <c r="B93" s="31"/>
      <c r="C93" s="32"/>
      <c r="D93" s="58"/>
      <c r="E93" s="33"/>
      <c r="F93" s="33"/>
      <c r="G93" s="33"/>
      <c r="H93" s="30"/>
      <c r="I93" s="31"/>
      <c r="J93" s="32"/>
      <c r="K93" s="58"/>
      <c r="L93" s="33"/>
      <c r="M93" s="33"/>
      <c r="N93" s="33"/>
      <c r="O93" s="30"/>
      <c r="P93" s="31"/>
      <c r="Q93" s="32"/>
      <c r="R93" s="58"/>
      <c r="S93" s="33"/>
      <c r="T93" s="33"/>
      <c r="U93" s="33"/>
      <c r="V93" s="30"/>
      <c r="W93" s="31"/>
      <c r="X93" s="32"/>
      <c r="Y93" s="58"/>
      <c r="Z93" s="33"/>
      <c r="AA93" s="33"/>
      <c r="AB93" s="33"/>
      <c r="AC93" s="30"/>
      <c r="AD93" s="31"/>
      <c r="AE93" s="32"/>
      <c r="AF93" s="58"/>
      <c r="AG93" s="33"/>
      <c r="AH93" s="33"/>
      <c r="AI93" s="33"/>
      <c r="AJ93" s="30"/>
      <c r="AK93" s="31"/>
      <c r="AL93" s="32"/>
      <c r="AM93" s="58"/>
      <c r="AN93" s="33"/>
      <c r="AO93" s="33"/>
      <c r="AP93" s="33"/>
      <c r="AR93" s="31"/>
      <c r="AU93" s="33"/>
      <c r="AY93" s="31"/>
      <c r="BB93" s="33"/>
      <c r="BF93" s="31"/>
      <c r="BI93" s="33"/>
      <c r="BM93" s="31"/>
      <c r="BP93" s="33"/>
      <c r="BT93" s="31"/>
      <c r="BW93" s="33"/>
      <c r="CA93" s="31"/>
      <c r="CD93" s="33"/>
    </row>
    <row r="94" spans="1:82" s="34" customFormat="1" x14ac:dyDescent="0.25">
      <c r="A94" s="30"/>
      <c r="B94" s="31"/>
      <c r="C94" s="32"/>
      <c r="D94" s="58"/>
      <c r="E94" s="33"/>
      <c r="F94" s="33"/>
      <c r="G94" s="33"/>
      <c r="H94" s="30"/>
      <c r="I94" s="31"/>
      <c r="J94" s="32"/>
      <c r="K94" s="58"/>
      <c r="L94" s="33"/>
      <c r="M94" s="33"/>
      <c r="N94" s="33"/>
      <c r="O94" s="30"/>
      <c r="P94" s="31"/>
      <c r="Q94" s="32"/>
      <c r="R94" s="58"/>
      <c r="S94" s="33"/>
      <c r="T94" s="33"/>
      <c r="U94" s="33"/>
      <c r="V94" s="30"/>
      <c r="W94" s="31"/>
      <c r="X94" s="32"/>
      <c r="Y94" s="58"/>
      <c r="Z94" s="33"/>
      <c r="AA94" s="33"/>
      <c r="AB94" s="33"/>
      <c r="AC94" s="30"/>
      <c r="AD94" s="31"/>
      <c r="AE94" s="32"/>
      <c r="AF94" s="58"/>
      <c r="AG94" s="33"/>
      <c r="AH94" s="33"/>
      <c r="AI94" s="33"/>
      <c r="AJ94" s="30"/>
      <c r="AK94" s="31"/>
      <c r="AL94" s="32"/>
      <c r="AM94" s="58"/>
      <c r="AN94" s="33"/>
      <c r="AO94" s="33"/>
      <c r="AP94" s="33"/>
      <c r="AR94" s="31"/>
      <c r="AU94" s="33"/>
      <c r="AY94" s="31"/>
      <c r="BB94" s="33"/>
      <c r="BF94" s="31"/>
      <c r="BI94" s="33"/>
      <c r="BM94" s="31"/>
      <c r="BP94" s="33"/>
      <c r="BT94" s="31"/>
      <c r="BW94" s="33"/>
      <c r="CA94" s="31"/>
      <c r="CD94" s="33"/>
    </row>
    <row r="95" spans="1:82" s="34" customFormat="1" x14ac:dyDescent="0.25">
      <c r="A95" s="30"/>
      <c r="B95" s="31"/>
      <c r="C95" s="32"/>
      <c r="D95" s="58"/>
      <c r="E95" s="33"/>
      <c r="F95" s="33"/>
      <c r="G95" s="33"/>
      <c r="H95" s="30"/>
      <c r="I95" s="31"/>
      <c r="J95" s="32"/>
      <c r="K95" s="58"/>
      <c r="L95" s="33"/>
      <c r="M95" s="33"/>
      <c r="N95" s="33"/>
      <c r="O95" s="30"/>
      <c r="P95" s="31"/>
      <c r="Q95" s="32"/>
      <c r="R95" s="58"/>
      <c r="S95" s="33"/>
      <c r="T95" s="33"/>
      <c r="U95" s="33"/>
      <c r="V95" s="30"/>
      <c r="W95" s="31"/>
      <c r="X95" s="32"/>
      <c r="Y95" s="58"/>
      <c r="Z95" s="33"/>
      <c r="AA95" s="33"/>
      <c r="AB95" s="33"/>
      <c r="AC95" s="30"/>
      <c r="AD95" s="31"/>
      <c r="AE95" s="32"/>
      <c r="AF95" s="58"/>
      <c r="AG95" s="33"/>
      <c r="AH95" s="33"/>
      <c r="AI95" s="33"/>
      <c r="AJ95" s="30"/>
      <c r="AK95" s="31"/>
      <c r="AL95" s="32"/>
      <c r="AM95" s="58"/>
      <c r="AN95" s="33"/>
      <c r="AO95" s="33"/>
      <c r="AP95" s="33"/>
      <c r="AR95" s="31"/>
      <c r="AU95" s="33"/>
      <c r="AY95" s="31"/>
      <c r="BB95" s="33"/>
      <c r="BF95" s="31"/>
      <c r="BI95" s="33"/>
      <c r="BM95" s="31"/>
      <c r="BP95" s="33"/>
      <c r="BT95" s="31"/>
      <c r="BW95" s="33"/>
      <c r="CA95" s="31"/>
      <c r="CD95" s="33"/>
    </row>
    <row r="96" spans="1:82" s="34" customFormat="1" x14ac:dyDescent="0.25">
      <c r="A96" s="30"/>
      <c r="B96" s="31"/>
      <c r="C96" s="32"/>
      <c r="D96" s="58"/>
      <c r="E96" s="33"/>
      <c r="F96" s="33"/>
      <c r="G96" s="33"/>
      <c r="H96" s="30"/>
      <c r="I96" s="31"/>
      <c r="J96" s="32"/>
      <c r="K96" s="58"/>
      <c r="L96" s="33"/>
      <c r="M96" s="33"/>
      <c r="N96" s="33"/>
      <c r="O96" s="30"/>
      <c r="P96" s="31"/>
      <c r="Q96" s="32"/>
      <c r="R96" s="58"/>
      <c r="S96" s="33"/>
      <c r="T96" s="33"/>
      <c r="U96" s="33"/>
      <c r="V96" s="30"/>
      <c r="W96" s="31"/>
      <c r="X96" s="32"/>
      <c r="Y96" s="58"/>
      <c r="Z96" s="33"/>
      <c r="AA96" s="33"/>
      <c r="AB96" s="33"/>
      <c r="AC96" s="30"/>
      <c r="AD96" s="31"/>
      <c r="AE96" s="32"/>
      <c r="AF96" s="58"/>
      <c r="AG96" s="33"/>
      <c r="AH96" s="33"/>
      <c r="AI96" s="33"/>
      <c r="AJ96" s="30"/>
      <c r="AK96" s="31"/>
      <c r="AL96" s="32"/>
      <c r="AM96" s="58"/>
      <c r="AN96" s="33"/>
      <c r="AO96" s="33"/>
      <c r="AP96" s="33"/>
      <c r="AR96" s="31"/>
      <c r="AU96" s="33"/>
      <c r="AY96" s="31"/>
      <c r="BB96" s="33"/>
      <c r="BF96" s="31"/>
      <c r="BI96" s="33"/>
      <c r="BM96" s="31"/>
      <c r="BP96" s="33"/>
      <c r="BT96" s="31"/>
      <c r="BW96" s="33"/>
      <c r="CA96" s="31"/>
      <c r="CD96" s="33"/>
    </row>
    <row r="97" spans="1:82" s="34" customFormat="1" x14ac:dyDescent="0.25">
      <c r="A97" s="30"/>
      <c r="B97" s="31"/>
      <c r="C97" s="32"/>
      <c r="D97" s="58"/>
      <c r="E97" s="33"/>
      <c r="F97" s="33"/>
      <c r="G97" s="33"/>
      <c r="H97" s="30"/>
      <c r="I97" s="31"/>
      <c r="J97" s="32"/>
      <c r="K97" s="58"/>
      <c r="L97" s="33"/>
      <c r="M97" s="33"/>
      <c r="N97" s="33"/>
      <c r="O97" s="30"/>
      <c r="P97" s="31"/>
      <c r="Q97" s="32"/>
      <c r="R97" s="58"/>
      <c r="S97" s="33"/>
      <c r="T97" s="33"/>
      <c r="U97" s="33"/>
      <c r="V97" s="30"/>
      <c r="W97" s="31"/>
      <c r="X97" s="32"/>
      <c r="Y97" s="58"/>
      <c r="Z97" s="33"/>
      <c r="AA97" s="33"/>
      <c r="AB97" s="33"/>
      <c r="AC97" s="30"/>
      <c r="AD97" s="31"/>
      <c r="AE97" s="32"/>
      <c r="AF97" s="58"/>
      <c r="AG97" s="33"/>
      <c r="AH97" s="33"/>
      <c r="AI97" s="33"/>
      <c r="AJ97" s="30"/>
      <c r="AK97" s="31"/>
      <c r="AL97" s="32"/>
      <c r="AM97" s="58"/>
      <c r="AN97" s="33"/>
      <c r="AO97" s="33"/>
      <c r="AP97" s="33"/>
      <c r="AR97" s="31"/>
      <c r="AU97" s="33"/>
      <c r="AY97" s="31"/>
      <c r="BB97" s="33"/>
      <c r="BF97" s="31"/>
      <c r="BI97" s="33"/>
      <c r="BM97" s="31"/>
      <c r="BP97" s="33"/>
      <c r="BT97" s="31"/>
      <c r="BW97" s="33"/>
      <c r="CA97" s="31"/>
      <c r="CD97" s="33"/>
    </row>
  </sheetData>
  <sheetProtection algorithmName="SHA-512" hashValue="LYmtn3U695g6SCA68grjvrQ61z0JU9I35v01075QAp4da1LeYnpq66eRGdVc0trN32CBYiusaukjqx0xezGGOg==" saltValue="KCteWqMxRbOoilwv1O+ycQ==" spinCount="100000" sheet="1" objects="1" scenarios="1" formatCells="0" formatColumns="0" formatRows="0" selectLockedCells="1"/>
  <mergeCells count="14">
    <mergeCell ref="A1:CF1"/>
    <mergeCell ref="A34:CF34"/>
    <mergeCell ref="AC2:AI2"/>
    <mergeCell ref="AJ2:AP2"/>
    <mergeCell ref="AQ2:AW2"/>
    <mergeCell ref="A2:G2"/>
    <mergeCell ref="AX2:BD2"/>
    <mergeCell ref="BE2:BK2"/>
    <mergeCell ref="BL2:BR2"/>
    <mergeCell ref="BS2:BY2"/>
    <mergeCell ref="BZ2:CF2"/>
    <mergeCell ref="H2:N2"/>
    <mergeCell ref="O2:U2"/>
    <mergeCell ref="V2:AB2"/>
  </mergeCells>
  <phoneticPr fontId="14" type="noConversion"/>
  <conditionalFormatting sqref="AQ3:AU33">
    <cfRule type="expression" dxfId="198" priority="25" stopIfTrue="1">
      <formula>IF($AS3=2,TRUE,FALSE)</formula>
    </cfRule>
    <cfRule type="expression" dxfId="197" priority="26" stopIfTrue="1">
      <formula>IF(OR(WEEKDAY($AQ3,2)=7,UPPER($AS3)="X"),TRUE,FALSE)</formula>
    </cfRule>
    <cfRule type="expression" dxfId="196" priority="27" stopIfTrue="1">
      <formula>IF(WEEKDAY($AQ3,2)=6,TRUE,FALSE)</formula>
    </cfRule>
    <cfRule type="expression" dxfId="195" priority="28" stopIfTrue="1">
      <formula>IF(AND(WEEKDAY($AQ3,2)&lt;6,$AS3=1),TRUE,FALSE)</formula>
    </cfRule>
    <cfRule type="expression" priority="73" stopIfTrue="1">
      <formula>IF($AS3=2,TRUE,FALSE)</formula>
    </cfRule>
    <cfRule type="expression" priority="74" stopIfTrue="1">
      <formula>IF(OR(WEEKDAY($AQ3,2)=7,UPPER($AS3)="X"),TRUE,FALSE)</formula>
    </cfRule>
    <cfRule type="expression" priority="75" stopIfTrue="1">
      <formula>IF(WEEKDAY($AQ3,2)=6,TRUE,FALSE)</formula>
    </cfRule>
    <cfRule type="expression" priority="76" stopIfTrue="1">
      <formula>IF(AND(WEEKDAY($AQ3,2)&lt;6,$AS3=1),TRUE,FALSE)</formula>
    </cfRule>
  </conditionalFormatting>
  <conditionalFormatting sqref="AX3:BB33">
    <cfRule type="expression" dxfId="194" priority="29" stopIfTrue="1">
      <formula>IF($AZ3=2,TRUE,FALSE)</formula>
    </cfRule>
    <cfRule type="expression" dxfId="193" priority="30" stopIfTrue="1">
      <formula>IF(OR(WEEKDAY($AX3,2)=7,UPPER($AZ3)="X"),TRUE,FALSE)</formula>
    </cfRule>
    <cfRule type="expression" dxfId="192" priority="31" stopIfTrue="1">
      <formula>IF(WEEKDAY($AX3,2)=6,TRUE,FALSE)</formula>
    </cfRule>
    <cfRule type="expression" dxfId="191" priority="32" stopIfTrue="1">
      <formula>IF(AND(WEEKDAY($AX3,2)&lt;6,$AZ3=1),TRUE,FALSE)</formula>
    </cfRule>
    <cfRule type="expression" priority="77" stopIfTrue="1">
      <formula>IF($AZ3=2,TRUE,FALSE)</formula>
    </cfRule>
    <cfRule type="expression" priority="78" stopIfTrue="1">
      <formula>IF(OR(WEEKDAY($AX3,2)=7,UPPER($AZ3)="X"),TRUE,FALSE)</formula>
    </cfRule>
    <cfRule type="expression" priority="79" stopIfTrue="1">
      <formula>IF(WEEKDAY($AX3,2)=6,TRUE,FALSE)</formula>
    </cfRule>
    <cfRule type="expression" priority="80" stopIfTrue="1">
      <formula>IF(AND(WEEKDAY($AX3,2)&lt;6,$AZ3=1),TRUE,FALSE)</formula>
    </cfRule>
  </conditionalFormatting>
  <conditionalFormatting sqref="BE3:BI33">
    <cfRule type="expression" dxfId="190" priority="33" stopIfTrue="1">
      <formula>IF($BG3=2,TRUE,FALSE)</formula>
    </cfRule>
    <cfRule type="expression" dxfId="189" priority="34" stopIfTrue="1">
      <formula>IF(OR(WEEKDAY($BE3,2)=7,UPPER($BG3)="X"),TRUE,FALSE)</formula>
    </cfRule>
    <cfRule type="expression" dxfId="188" priority="35" stopIfTrue="1">
      <formula>IF(WEEKDAY($BE3,2)=6,TRUE,FALSE)</formula>
    </cfRule>
    <cfRule type="expression" dxfId="187" priority="36" stopIfTrue="1">
      <formula>IF(AND(WEEKDAY($BE3,2)&lt;6,$BG3=1),TRUE,FALSE)</formula>
    </cfRule>
    <cfRule type="expression" priority="81" stopIfTrue="1">
      <formula>IF($BG3=2,TRUE,FALSE)</formula>
    </cfRule>
    <cfRule type="expression" priority="82" stopIfTrue="1">
      <formula>IF(OR(WEEKDAY($BE3,2)=7,UPPER($BG3)="X"),TRUE,FALSE)</formula>
    </cfRule>
    <cfRule type="expression" priority="83" stopIfTrue="1">
      <formula>IF(WEEKDAY($BE3,2)=6,TRUE,FALSE)</formula>
    </cfRule>
    <cfRule type="expression" priority="84" stopIfTrue="1">
      <formula>IF(AND(WEEKDAY($BE3,2)&lt;6,$BG3=1),TRUE,FALSE)</formula>
    </cfRule>
  </conditionalFormatting>
  <conditionalFormatting sqref="BL3:BP33">
    <cfRule type="expression" dxfId="186" priority="37" stopIfTrue="1">
      <formula>IF($BN3=2,TRUE,FALSE)</formula>
    </cfRule>
    <cfRule type="expression" dxfId="185" priority="38" stopIfTrue="1">
      <formula>IF(OR(WEEKDAY($BL3,2)=7,UPPER($BN3)="X"),TRUE,FALSE)</formula>
    </cfRule>
    <cfRule type="expression" dxfId="184" priority="39" stopIfTrue="1">
      <formula>IF(WEEKDAY($BL3,2)=6,TRUE,FALSE)</formula>
    </cfRule>
    <cfRule type="expression" dxfId="183" priority="40" stopIfTrue="1">
      <formula>IF(AND(WEEKDAY($BL3,2)&lt;6,$BN3=1),TRUE,FALSE)</formula>
    </cfRule>
    <cfRule type="expression" priority="85" stopIfTrue="1">
      <formula>IF($BN3=2,TRUE,FALSE)</formula>
    </cfRule>
    <cfRule type="expression" priority="86" stopIfTrue="1">
      <formula>IF(OR(WEEKDAY($BL3,2)=7,UPPER($BN3)="X"),TRUE,FALSE)</formula>
    </cfRule>
    <cfRule type="expression" priority="87" stopIfTrue="1">
      <formula>IF(WEEKDAY($BL3,2)=6,TRUE,FALSE)</formula>
    </cfRule>
    <cfRule type="expression" priority="88" stopIfTrue="1">
      <formula>IF(AND(WEEKDAY($BL3,2)&lt;6,$BN3=1),TRUE,FALSE)</formula>
    </cfRule>
  </conditionalFormatting>
  <conditionalFormatting sqref="BS3:BW33">
    <cfRule type="expression" dxfId="182" priority="41" stopIfTrue="1">
      <formula>IF($BU3=2,TRUE,FALSE)</formula>
    </cfRule>
    <cfRule type="expression" dxfId="181" priority="42" stopIfTrue="1">
      <formula>IF(OR(WEEKDAY($BS3,2)=7,UPPER($BU3)="X"),TRUE,FALSE)</formula>
    </cfRule>
    <cfRule type="expression" dxfId="180" priority="43" stopIfTrue="1">
      <formula>IF(WEEKDAY($BS3,2)=6,TRUE,FALSE)</formula>
    </cfRule>
    <cfRule type="expression" dxfId="179" priority="44" stopIfTrue="1">
      <formula>IF(AND(WEEKDAY($BS3,2)&lt;6,$BU3=1),TRUE,FALSE)</formula>
    </cfRule>
    <cfRule type="expression" priority="89" stopIfTrue="1">
      <formula>IF($BU3=2,TRUE,FALSE)</formula>
    </cfRule>
    <cfRule type="expression" priority="90" stopIfTrue="1">
      <formula>IF(OR(WEEKDAY($BS3,2)=7,UPPER($BU3)="X"),TRUE,FALSE)</formula>
    </cfRule>
    <cfRule type="expression" priority="91" stopIfTrue="1">
      <formula>IF(WEEKDAY($BS3,2)=6,TRUE,FALSE)</formula>
    </cfRule>
    <cfRule type="expression" priority="92" stopIfTrue="1">
      <formula>IF(AND(WEEKDAY($BS3,2)&lt;6,$BU3=1),TRUE,FALSE)</formula>
    </cfRule>
  </conditionalFormatting>
  <conditionalFormatting sqref="BZ3:CD33">
    <cfRule type="expression" dxfId="178" priority="45" stopIfTrue="1">
      <formula>IF($CB3=2,TRUE,FALSE)</formula>
    </cfRule>
    <cfRule type="expression" dxfId="177" priority="46" stopIfTrue="1">
      <formula>IF(OR(WEEKDAY($BZ3,2)=7,UPPER($CB3)="X"),TRUE,FALSE)</formula>
    </cfRule>
    <cfRule type="expression" dxfId="176" priority="47" stopIfTrue="1">
      <formula>IF(WEEKDAY($BZ3,2)=6,TRUE,FALSE)</formula>
    </cfRule>
    <cfRule type="expression" dxfId="175" priority="48" stopIfTrue="1">
      <formula>IF(AND(WEEKDAY($BZ3,2)&lt;6,$CB3=1),TRUE,FALSE)</formula>
    </cfRule>
    <cfRule type="expression" priority="93" stopIfTrue="1">
      <formula>IF($CB3=2,TRUE,FALSE)</formula>
    </cfRule>
    <cfRule type="expression" priority="94" stopIfTrue="1">
      <formula>IF(OR(WEEKDAY($BZ3,2)=7,UPPER($CB3)="X"),TRUE,FALSE)</formula>
    </cfRule>
    <cfRule type="expression" priority="95" stopIfTrue="1">
      <formula>IF(WEEKDAY($BZ3,2)=6,TRUE,FALSE)</formula>
    </cfRule>
    <cfRule type="expression" priority="96" stopIfTrue="1">
      <formula>IF(AND(WEEKDAY($BZ3,2)&lt;6,$CB3=1),TRUE,FALSE)</formula>
    </cfRule>
  </conditionalFormatting>
  <conditionalFormatting sqref="A3:E33">
    <cfRule type="expression" dxfId="174" priority="49" stopIfTrue="1">
      <formula>IF($C3=2,TRUE,FALSE)</formula>
    </cfRule>
    <cfRule type="expression" dxfId="173" priority="50" stopIfTrue="1">
      <formula>IF(OR(WEEKDAY($A3,2)=7,UPPER($C3)="X"),TRUE,FALSE)</formula>
    </cfRule>
    <cfRule type="expression" dxfId="172" priority="51" stopIfTrue="1">
      <formula>IF(WEEKDAY($A3,2)=6,TRUE,FALSE)</formula>
    </cfRule>
    <cfRule type="expression" dxfId="171" priority="52" stopIfTrue="1">
      <formula>IF(AND(WEEKDAY($A3,2)&lt;6,$C3=1),TRUE,FALSE)</formula>
    </cfRule>
  </conditionalFormatting>
  <conditionalFormatting sqref="H3:L33">
    <cfRule type="expression" dxfId="170" priority="53" stopIfTrue="1">
      <formula>IF($J3=2,TRUE,FALSE)</formula>
    </cfRule>
    <cfRule type="expression" dxfId="169" priority="54" stopIfTrue="1">
      <formula>IF(OR(WEEKDAY($H3,2)=7,UPPER($J3)="X"),TRUE,FALSE)</formula>
    </cfRule>
    <cfRule type="expression" dxfId="168" priority="55" stopIfTrue="1">
      <formula>IF(WEEKDAY($H3,2)=6,TRUE,FALSE)</formula>
    </cfRule>
    <cfRule type="expression" dxfId="167" priority="56" stopIfTrue="1">
      <formula>IF(AND(WEEKDAY($H3,2)&lt;6,$J3=1),TRUE,FALSE)</formula>
    </cfRule>
  </conditionalFormatting>
  <conditionalFormatting sqref="O3:S33">
    <cfRule type="expression" dxfId="166" priority="57" stopIfTrue="1">
      <formula>IF($Q3=2,TRUE,FALSE)</formula>
    </cfRule>
    <cfRule type="expression" dxfId="165" priority="58" stopIfTrue="1">
      <formula>IF(OR(WEEKDAY($O3,2)=7,UPPER($Q3)="X"),TRUE,FALSE)</formula>
    </cfRule>
    <cfRule type="expression" dxfId="164" priority="59" stopIfTrue="1">
      <formula>IF(WEEKDAY($O3,2)=6,TRUE,FALSE)</formula>
    </cfRule>
    <cfRule type="expression" dxfId="163" priority="60" stopIfTrue="1">
      <formula>IF(AND(WEEKDAY($O3,2)&lt;6,$Q3=1),TRUE,FALSE)</formula>
    </cfRule>
  </conditionalFormatting>
  <conditionalFormatting sqref="V3:Z33">
    <cfRule type="expression" dxfId="162" priority="61" stopIfTrue="1">
      <formula>IF($X3=2,TRUE,FALSE)</formula>
    </cfRule>
    <cfRule type="expression" dxfId="161" priority="62" stopIfTrue="1">
      <formula>IF(OR(WEEKDAY($V3,2)=7,UPPER($X3)="X"),TRUE,FALSE)</formula>
    </cfRule>
    <cfRule type="expression" dxfId="160" priority="63" stopIfTrue="1">
      <formula>IF(WEEKDAY($V3,2)=6,TRUE,FALSE)</formula>
    </cfRule>
    <cfRule type="expression" dxfId="159" priority="64" stopIfTrue="1">
      <formula>IF(AND(WEEKDAY($V3,2)&lt;6,$X3=1),TRUE,FALSE)</formula>
    </cfRule>
  </conditionalFormatting>
  <conditionalFormatting sqref="AC3:AG33">
    <cfRule type="expression" dxfId="158" priority="65" stopIfTrue="1">
      <formula>IF($AE3=2,TRUE,FALSE)</formula>
    </cfRule>
    <cfRule type="expression" dxfId="157" priority="66" stopIfTrue="1">
      <formula>IF(OR(WEEKDAY($AC3,2)=7,UPPER($AE3)="X"),TRUE,FALSE)</formula>
    </cfRule>
    <cfRule type="expression" dxfId="156" priority="67" stopIfTrue="1">
      <formula>IF(WEEKDAY($AC3,2)=6,TRUE,FALSE)</formula>
    </cfRule>
    <cfRule type="expression" dxfId="155" priority="68" stopIfTrue="1">
      <formula>IF(AND(WEEKDAY($AC3,2)&lt;6,$AE3=1),TRUE,FALSE)</formula>
    </cfRule>
  </conditionalFormatting>
  <conditionalFormatting sqref="AJ3:AN33">
    <cfRule type="expression" dxfId="154" priority="69" stopIfTrue="1">
      <formula>IF($AL3=2,TRUE,FALSE)</formula>
    </cfRule>
    <cfRule type="expression" dxfId="153" priority="70" stopIfTrue="1">
      <formula>IF(OR(WEEKDAY($AJ3,2)=7,UPPER($AL3)="X"),TRUE,FALSE)</formula>
    </cfRule>
    <cfRule type="expression" dxfId="152" priority="71" stopIfTrue="1">
      <formula>IF(WEEKDAY($AJ3,2)=6,TRUE,FALSE)</formula>
    </cfRule>
    <cfRule type="expression" dxfId="151" priority="72" stopIfTrue="1">
      <formula>IF(AND(WEEKDAY($AJ3,2)&lt;6,$AL3=1),TRUE,FALSE)</formula>
    </cfRule>
  </conditionalFormatting>
  <hyperlinks>
    <hyperlink ref="A34" r:id="rId1" xr:uid="{7B3738F5-1208-486B-9C64-1FB81973AE69}"/>
  </hyperlinks>
  <pageMargins left="0.39370078740157483" right="0.39370078740157483" top="0.39370078740157483" bottom="0.39370078740157483" header="0" footer="0"/>
  <pageSetup paperSize="9" scale="33" firstPageNumber="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010">
    <tabColor indexed="22"/>
    <pageSetUpPr fitToPage="1"/>
  </sheetPr>
  <dimension ref="A1:AP34"/>
  <sheetViews>
    <sheetView showGridLines="0" showZeros="0" zoomScaleNormal="100" workbookViewId="0">
      <selection activeCell="F3" sqref="F3"/>
    </sheetView>
  </sheetViews>
  <sheetFormatPr baseColWidth="10" defaultColWidth="4.453125" defaultRowHeight="13" x14ac:dyDescent="0.25"/>
  <cols>
    <col min="1" max="1" width="3.1796875" style="17" customWidth="1"/>
    <col min="2" max="2" width="3.6328125" style="18" customWidth="1"/>
    <col min="3" max="3" width="0" style="19" hidden="1" customWidth="1"/>
    <col min="4" max="4" width="3.1796875" style="52" customWidth="1"/>
    <col min="5" max="5" width="18.1796875" style="20" customWidth="1"/>
    <col min="6" max="6" width="1.6328125" style="21" customWidth="1"/>
    <col min="7" max="7" width="1.6328125" style="18" customWidth="1"/>
    <col min="8" max="8" width="3.1796875" style="17" customWidth="1"/>
    <col min="9" max="9" width="3.6328125" style="18" customWidth="1"/>
    <col min="10" max="10" width="3.6328125" style="19" hidden="1" customWidth="1"/>
    <col min="11" max="11" width="3.1796875" style="52" customWidth="1"/>
    <col min="12" max="12" width="18.1796875" style="20" customWidth="1"/>
    <col min="13" max="13" width="1.6328125" style="20" customWidth="1"/>
    <col min="14" max="14" width="1.6328125" style="21" customWidth="1"/>
    <col min="15" max="15" width="3.1796875" style="17" customWidth="1"/>
    <col min="16" max="16" width="3.6328125" style="18" customWidth="1"/>
    <col min="17" max="17" width="3.6328125" style="19" hidden="1" customWidth="1"/>
    <col min="18" max="18" width="3.1796875" style="52" customWidth="1"/>
    <col min="19" max="19" width="18.1796875" style="20" customWidth="1"/>
    <col min="20" max="20" width="1.6328125" style="20" customWidth="1"/>
    <col min="21" max="21" width="1.6328125" style="21" customWidth="1"/>
    <col min="22" max="22" width="3.1796875" style="17" customWidth="1"/>
    <col min="23" max="23" width="3.6328125" style="18" customWidth="1"/>
    <col min="24" max="24" width="3.1796875" style="55" hidden="1" customWidth="1"/>
    <col min="25" max="25" width="3.1796875" style="52" customWidth="1"/>
    <col min="26" max="26" width="18.1796875" style="20" customWidth="1"/>
    <col min="27" max="27" width="1.6328125" style="18" customWidth="1"/>
    <col min="28" max="28" width="1.6328125" style="20" customWidth="1"/>
    <col min="29" max="29" width="3.1796875" style="17" customWidth="1"/>
    <col min="30" max="30" width="3.6328125" style="18" customWidth="1"/>
    <col min="31" max="31" width="3.1796875" style="55" hidden="1" customWidth="1"/>
    <col min="32" max="32" width="3.1796875" style="52" customWidth="1"/>
    <col min="33" max="33" width="18.1796875" style="20" customWidth="1"/>
    <col min="34" max="35" width="1.6328125" style="20" customWidth="1"/>
    <col min="36" max="36" width="3.1796875" style="17" customWidth="1"/>
    <col min="37" max="37" width="3.6328125" style="18" customWidth="1"/>
    <col min="38" max="38" width="0" style="19" hidden="1" customWidth="1"/>
    <col min="39" max="39" width="3.1796875" style="52" customWidth="1"/>
    <col min="40" max="40" width="18.1796875" style="20" customWidth="1"/>
    <col min="41" max="42" width="1.6328125" style="20" customWidth="1"/>
    <col min="43" max="16384" width="4.453125" style="21"/>
  </cols>
  <sheetData>
    <row r="1" spans="1:42" s="22" customFormat="1" ht="60" customHeight="1" x14ac:dyDescent="0.25">
      <c r="A1" s="209">
        <f>Jahr</f>
        <v>2023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1"/>
    </row>
    <row r="2" spans="1:42" s="23" customFormat="1" ht="25" customHeight="1" x14ac:dyDescent="0.25">
      <c r="A2" s="212">
        <f>DATEVALUE("1.1."&amp;A1)</f>
        <v>43465</v>
      </c>
      <c r="B2" s="213"/>
      <c r="C2" s="213"/>
      <c r="D2" s="213"/>
      <c r="E2" s="213"/>
      <c r="F2" s="213"/>
      <c r="G2" s="213"/>
      <c r="H2" s="213">
        <f>DATEVALUE("1.2."&amp;A1)</f>
        <v>43496</v>
      </c>
      <c r="I2" s="213"/>
      <c r="J2" s="213"/>
      <c r="K2" s="213"/>
      <c r="L2" s="213"/>
      <c r="M2" s="213"/>
      <c r="N2" s="213"/>
      <c r="O2" s="213">
        <f>DATEVALUE("1.3."&amp;A1)</f>
        <v>43524</v>
      </c>
      <c r="P2" s="213"/>
      <c r="Q2" s="213"/>
      <c r="R2" s="213"/>
      <c r="S2" s="213"/>
      <c r="T2" s="213"/>
      <c r="U2" s="213"/>
      <c r="V2" s="213">
        <f>DATEVALUE("1.4."&amp;A1)</f>
        <v>43555</v>
      </c>
      <c r="W2" s="213"/>
      <c r="X2" s="213"/>
      <c r="Y2" s="213"/>
      <c r="Z2" s="213"/>
      <c r="AA2" s="213"/>
      <c r="AB2" s="213"/>
      <c r="AC2" s="213">
        <f>DATEVALUE("1.5."&amp;A1)</f>
        <v>43585</v>
      </c>
      <c r="AD2" s="213"/>
      <c r="AE2" s="213"/>
      <c r="AF2" s="213"/>
      <c r="AG2" s="213"/>
      <c r="AH2" s="213"/>
      <c r="AI2" s="213"/>
      <c r="AJ2" s="213">
        <f>DATEVALUE("1.6."&amp;A1)</f>
        <v>43616</v>
      </c>
      <c r="AK2" s="213"/>
      <c r="AL2" s="213"/>
      <c r="AM2" s="213"/>
      <c r="AN2" s="213"/>
      <c r="AO2" s="213"/>
      <c r="AP2" s="214"/>
    </row>
    <row r="3" spans="1:42" ht="20" customHeight="1" x14ac:dyDescent="0.25">
      <c r="A3" s="134">
        <f>A2</f>
        <v>43465</v>
      </c>
      <c r="B3" s="135">
        <f>A2</f>
        <v>43465</v>
      </c>
      <c r="C3" s="136" t="str">
        <f t="shared" ref="C3:C33" si="0">IF(ISERROR(VLOOKUP(B3,Feiertage,2,FALSE)),"",(VLOOKUP(B3,Feiertage,3,FALSE)))</f>
        <v>x</v>
      </c>
      <c r="D3" s="137" t="str">
        <f t="shared" ref="D3:D33" si="1">IF(A3="","",IF(WEEKDAY(A3,1)=2,WEEKNUM(A3,1),""))</f>
        <v/>
      </c>
      <c r="E3" s="138" t="str">
        <f t="shared" ref="E3:E33" si="2">IF(ISERROR(VLOOKUP(B3,Feiertage,2,FALSE)),"",(VLOOKUP(B3,Feiertage,2,FALSE)))</f>
        <v>Neujahr</v>
      </c>
      <c r="F3" s="143"/>
      <c r="G3" s="144"/>
      <c r="H3" s="134">
        <f>H2</f>
        <v>43496</v>
      </c>
      <c r="I3" s="135">
        <f>H2</f>
        <v>43496</v>
      </c>
      <c r="J3" s="136" t="str">
        <f t="shared" ref="J3:J33" si="3">IF(ISERROR(VLOOKUP(I3,Feiertage,2,FALSE)),"",(VLOOKUP(I3,Feiertage,3,FALSE)))</f>
        <v/>
      </c>
      <c r="K3" s="137" t="str">
        <f t="shared" ref="K3:K33" si="4">IF(H3="","",IF(WEEKDAY(H3,1)=2,WEEKNUM(H3,1),""))</f>
        <v/>
      </c>
      <c r="L3" s="138" t="str">
        <f t="shared" ref="L3:L33" si="5">IF(ISERROR(VLOOKUP(I3,Feiertage,2,FALSE)),"",(VLOOKUP(I3,Feiertage,2,FALSE)))</f>
        <v/>
      </c>
      <c r="M3" s="139"/>
      <c r="N3" s="140"/>
      <c r="O3" s="145">
        <f>O2</f>
        <v>43524</v>
      </c>
      <c r="P3" s="135">
        <f>O2</f>
        <v>43524</v>
      </c>
      <c r="Q3" s="136" t="str">
        <f t="shared" ref="Q3:Q33" si="6">IF(ISERROR(VLOOKUP(P3,Feiertage,2,FALSE)),"",(VLOOKUP(P3,Feiertage,3,FALSE)))</f>
        <v/>
      </c>
      <c r="R3" s="137" t="str">
        <f t="shared" ref="R3:R33" si="7">IF(O3="","",IF(WEEKDAY(O3,1)=2,WEEKNUM(O3,1),""))</f>
        <v/>
      </c>
      <c r="S3" s="138" t="str">
        <f t="shared" ref="S3:S33" si="8">IF(ISERROR(VLOOKUP(P3,Feiertage,2,FALSE)),"",(VLOOKUP(P3,Feiertage,2,FALSE)))</f>
        <v/>
      </c>
      <c r="T3" s="139"/>
      <c r="U3" s="171"/>
      <c r="V3" s="134">
        <f>V2</f>
        <v>43555</v>
      </c>
      <c r="W3" s="135">
        <f>V2</f>
        <v>43555</v>
      </c>
      <c r="X3" s="147" t="str">
        <f t="shared" ref="X3:X33" si="9">IF(ISERROR(VLOOKUP(W3,Feiertage,2,FALSE)),"",(VLOOKUP(W3,Feiertage,3,FALSE)))</f>
        <v/>
      </c>
      <c r="Y3" s="137" t="str">
        <f t="shared" ref="Y3:Y33" si="10">IF(V3="","",IF(WEEKDAY(V3,1)=2,WEEKNUM(V3,1),""))</f>
        <v/>
      </c>
      <c r="Z3" s="138" t="str">
        <f t="shared" ref="Z3:Z33" si="11">IF(ISERROR(VLOOKUP(W3,Feiertage,2,FALSE)),"",(VLOOKUP(W3,Feiertage,2,FALSE)))</f>
        <v/>
      </c>
      <c r="AA3" s="148"/>
      <c r="AB3" s="164"/>
      <c r="AC3" s="145">
        <f>AC2</f>
        <v>43585</v>
      </c>
      <c r="AD3" s="135">
        <f>AC2</f>
        <v>43585</v>
      </c>
      <c r="AE3" s="147" t="str">
        <f t="shared" ref="AE3:AE33" si="12">IF(ISERROR(VLOOKUP(AD3,Feiertage,2,FALSE)),"",(VLOOKUP(AD3,Feiertage,3,FALSE)))</f>
        <v>x</v>
      </c>
      <c r="AF3" s="137">
        <f t="shared" ref="AF3:AF33" si="13">IF(AC3="","",IF(WEEKDAY(AC3,1)=2,WEEKNUM(AC3,1),""))</f>
        <v>18</v>
      </c>
      <c r="AG3" s="138" t="str">
        <f t="shared" ref="AG3:AG33" si="14">IF(ISERROR(VLOOKUP(AD3,Feiertage,2,FALSE)),"",(VLOOKUP(AD3,Feiertage,2,FALSE)))</f>
        <v>Maifeiertag</v>
      </c>
      <c r="AH3" s="139"/>
      <c r="AI3" s="177"/>
      <c r="AJ3" s="134">
        <f>AJ2</f>
        <v>43616</v>
      </c>
      <c r="AK3" s="135">
        <f>AJ2</f>
        <v>43616</v>
      </c>
      <c r="AL3" s="136">
        <f t="shared" ref="AL3:AL33" si="15">IF(ISERROR(VLOOKUP(AK3,Feiertage,2,FALSE)),"",(VLOOKUP(AK3,Feiertage,3,FALSE)))</f>
        <v>1</v>
      </c>
      <c r="AM3" s="137" t="str">
        <f t="shared" ref="AM3:AM33" si="16">IF(AJ3="","",IF(WEEKDAY(AJ3,1)=2,WEEKNUM(AJ3,1),""))</f>
        <v/>
      </c>
      <c r="AN3" s="138" t="str">
        <f t="shared" ref="AN3:AN33" si="17">IF(ISERROR(VLOOKUP(AK3,Feiertage,2,FALSE)),"",(VLOOKUP(AK3,Feiertage,2,FALSE)))</f>
        <v>Ferien</v>
      </c>
      <c r="AO3" s="139"/>
      <c r="AP3" s="164"/>
    </row>
    <row r="4" spans="1:42" ht="20" customHeight="1" x14ac:dyDescent="0.25">
      <c r="A4" s="128">
        <f t="shared" ref="A4:B30" si="18">A3+1</f>
        <v>43466</v>
      </c>
      <c r="B4" s="125">
        <f t="shared" si="18"/>
        <v>43466</v>
      </c>
      <c r="C4" s="126">
        <f t="shared" si="0"/>
        <v>1</v>
      </c>
      <c r="D4" s="51">
        <f t="shared" si="1"/>
        <v>1</v>
      </c>
      <c r="E4" s="29" t="str">
        <f t="shared" si="2"/>
        <v>Ferien</v>
      </c>
      <c r="F4" s="53"/>
      <c r="G4" s="132"/>
      <c r="H4" s="128">
        <f t="shared" ref="H4:H30" si="19">H3+1</f>
        <v>43497</v>
      </c>
      <c r="I4" s="125">
        <f t="shared" ref="I4:I30" si="20">I3+1</f>
        <v>43497</v>
      </c>
      <c r="J4" s="126" t="str">
        <f t="shared" si="3"/>
        <v/>
      </c>
      <c r="K4" s="51" t="str">
        <f t="shared" si="4"/>
        <v/>
      </c>
      <c r="L4" s="29" t="str">
        <f t="shared" si="5"/>
        <v/>
      </c>
      <c r="M4" s="38"/>
      <c r="N4" s="141"/>
      <c r="O4" s="133">
        <f t="shared" ref="O4:O30" si="21">O3+1</f>
        <v>43525</v>
      </c>
      <c r="P4" s="125">
        <f t="shared" ref="P4:P30" si="22">P3+1</f>
        <v>43525</v>
      </c>
      <c r="Q4" s="126" t="str">
        <f t="shared" si="6"/>
        <v/>
      </c>
      <c r="R4" s="51" t="str">
        <f t="shared" si="7"/>
        <v/>
      </c>
      <c r="S4" s="29" t="str">
        <f t="shared" si="8"/>
        <v/>
      </c>
      <c r="T4" s="38"/>
      <c r="U4" s="169"/>
      <c r="V4" s="128">
        <f t="shared" ref="V4:V30" si="23">V3+1</f>
        <v>43556</v>
      </c>
      <c r="W4" s="125">
        <f t="shared" ref="W4:W30" si="24">W3+1</f>
        <v>43556</v>
      </c>
      <c r="X4" s="127" t="str">
        <f t="shared" si="9"/>
        <v/>
      </c>
      <c r="Y4" s="51" t="str">
        <f t="shared" si="10"/>
        <v/>
      </c>
      <c r="Z4" s="29" t="str">
        <f t="shared" si="11"/>
        <v/>
      </c>
      <c r="AA4" s="56"/>
      <c r="AB4" s="130"/>
      <c r="AC4" s="133">
        <f t="shared" ref="AC4:AC30" si="25">AC3+1</f>
        <v>43586</v>
      </c>
      <c r="AD4" s="125">
        <f t="shared" ref="AD4:AD30" si="26">AD3+1</f>
        <v>43586</v>
      </c>
      <c r="AE4" s="127" t="str">
        <f t="shared" si="12"/>
        <v/>
      </c>
      <c r="AF4" s="51" t="str">
        <f t="shared" si="13"/>
        <v/>
      </c>
      <c r="AG4" s="29" t="str">
        <f t="shared" si="14"/>
        <v/>
      </c>
      <c r="AH4" s="38"/>
      <c r="AI4" s="175"/>
      <c r="AJ4" s="128">
        <f t="shared" ref="AJ4:AJ30" si="27">AJ3+1</f>
        <v>43617</v>
      </c>
      <c r="AK4" s="125">
        <f t="shared" ref="AK4:AK30" si="28">AK3+1</f>
        <v>43617</v>
      </c>
      <c r="AL4" s="126">
        <f t="shared" si="15"/>
        <v>1</v>
      </c>
      <c r="AM4" s="51" t="str">
        <f t="shared" si="16"/>
        <v/>
      </c>
      <c r="AN4" s="29" t="str">
        <f t="shared" si="17"/>
        <v>Ferien</v>
      </c>
      <c r="AO4" s="37"/>
      <c r="AP4" s="130"/>
    </row>
    <row r="5" spans="1:42" ht="20" customHeight="1" x14ac:dyDescent="0.25">
      <c r="A5" s="128">
        <f t="shared" si="18"/>
        <v>43467</v>
      </c>
      <c r="B5" s="125">
        <f t="shared" si="18"/>
        <v>43467</v>
      </c>
      <c r="C5" s="126">
        <f t="shared" si="0"/>
        <v>1</v>
      </c>
      <c r="D5" s="51" t="str">
        <f t="shared" si="1"/>
        <v/>
      </c>
      <c r="E5" s="29" t="str">
        <f t="shared" si="2"/>
        <v>Ferien</v>
      </c>
      <c r="F5" s="53"/>
      <c r="G5" s="132"/>
      <c r="H5" s="128">
        <f t="shared" si="19"/>
        <v>43498</v>
      </c>
      <c r="I5" s="125">
        <f t="shared" si="20"/>
        <v>43498</v>
      </c>
      <c r="J5" s="126" t="str">
        <f t="shared" si="3"/>
        <v/>
      </c>
      <c r="K5" s="51" t="str">
        <f t="shared" si="4"/>
        <v/>
      </c>
      <c r="L5" s="29" t="str">
        <f t="shared" si="5"/>
        <v/>
      </c>
      <c r="M5" s="38"/>
      <c r="N5" s="141"/>
      <c r="O5" s="133">
        <f t="shared" si="21"/>
        <v>43526</v>
      </c>
      <c r="P5" s="125">
        <f t="shared" si="22"/>
        <v>43526</v>
      </c>
      <c r="Q5" s="126" t="str">
        <f t="shared" si="6"/>
        <v/>
      </c>
      <c r="R5" s="51" t="str">
        <f t="shared" si="7"/>
        <v/>
      </c>
      <c r="S5" s="29" t="str">
        <f t="shared" si="8"/>
        <v/>
      </c>
      <c r="T5" s="38"/>
      <c r="U5" s="169"/>
      <c r="V5" s="128">
        <f t="shared" si="23"/>
        <v>43557</v>
      </c>
      <c r="W5" s="125">
        <f t="shared" si="24"/>
        <v>43557</v>
      </c>
      <c r="X5" s="127" t="str">
        <f t="shared" si="9"/>
        <v/>
      </c>
      <c r="Y5" s="51">
        <f t="shared" si="10"/>
        <v>14</v>
      </c>
      <c r="Z5" s="29" t="str">
        <f t="shared" si="11"/>
        <v/>
      </c>
      <c r="AA5" s="56"/>
      <c r="AB5" s="130"/>
      <c r="AC5" s="133">
        <f t="shared" si="25"/>
        <v>43587</v>
      </c>
      <c r="AD5" s="125">
        <f t="shared" si="26"/>
        <v>43587</v>
      </c>
      <c r="AE5" s="127" t="str">
        <f t="shared" si="12"/>
        <v/>
      </c>
      <c r="AF5" s="51" t="str">
        <f t="shared" si="13"/>
        <v/>
      </c>
      <c r="AG5" s="29" t="str">
        <f t="shared" si="14"/>
        <v/>
      </c>
      <c r="AH5" s="38"/>
      <c r="AI5" s="175"/>
      <c r="AJ5" s="128">
        <f t="shared" si="27"/>
        <v>43618</v>
      </c>
      <c r="AK5" s="125">
        <f t="shared" si="28"/>
        <v>43618</v>
      </c>
      <c r="AL5" s="126" t="str">
        <f t="shared" si="15"/>
        <v/>
      </c>
      <c r="AM5" s="51" t="str">
        <f t="shared" si="16"/>
        <v/>
      </c>
      <c r="AN5" s="29" t="str">
        <f t="shared" si="17"/>
        <v/>
      </c>
      <c r="AO5" s="37"/>
      <c r="AP5" s="130"/>
    </row>
    <row r="6" spans="1:42" ht="20" customHeight="1" x14ac:dyDescent="0.25">
      <c r="A6" s="128">
        <f t="shared" si="18"/>
        <v>43468</v>
      </c>
      <c r="B6" s="125">
        <f t="shared" si="18"/>
        <v>43468</v>
      </c>
      <c r="C6" s="126">
        <f t="shared" si="0"/>
        <v>1</v>
      </c>
      <c r="D6" s="51" t="str">
        <f t="shared" si="1"/>
        <v/>
      </c>
      <c r="E6" s="29" t="str">
        <f t="shared" si="2"/>
        <v>Ferien</v>
      </c>
      <c r="F6" s="53"/>
      <c r="G6" s="132"/>
      <c r="H6" s="128">
        <f t="shared" si="19"/>
        <v>43499</v>
      </c>
      <c r="I6" s="125">
        <f t="shared" si="20"/>
        <v>43499</v>
      </c>
      <c r="J6" s="126" t="str">
        <f t="shared" si="3"/>
        <v/>
      </c>
      <c r="K6" s="51" t="str">
        <f t="shared" si="4"/>
        <v/>
      </c>
      <c r="L6" s="29" t="str">
        <f t="shared" si="5"/>
        <v/>
      </c>
      <c r="M6" s="38"/>
      <c r="N6" s="141"/>
      <c r="O6" s="133">
        <f t="shared" si="21"/>
        <v>43527</v>
      </c>
      <c r="P6" s="125">
        <f t="shared" si="22"/>
        <v>43527</v>
      </c>
      <c r="Q6" s="126" t="str">
        <f t="shared" si="6"/>
        <v/>
      </c>
      <c r="R6" s="51" t="str">
        <f t="shared" si="7"/>
        <v/>
      </c>
      <c r="S6" s="29" t="str">
        <f t="shared" si="8"/>
        <v/>
      </c>
      <c r="T6" s="38"/>
      <c r="U6" s="169"/>
      <c r="V6" s="128">
        <f t="shared" si="23"/>
        <v>43558</v>
      </c>
      <c r="W6" s="125">
        <f t="shared" si="24"/>
        <v>43558</v>
      </c>
      <c r="X6" s="127" t="str">
        <f t="shared" si="9"/>
        <v/>
      </c>
      <c r="Y6" s="51" t="str">
        <f t="shared" si="10"/>
        <v/>
      </c>
      <c r="Z6" s="29" t="str">
        <f t="shared" si="11"/>
        <v/>
      </c>
      <c r="AA6" s="56"/>
      <c r="AB6" s="130"/>
      <c r="AC6" s="133">
        <f t="shared" si="25"/>
        <v>43588</v>
      </c>
      <c r="AD6" s="125">
        <f t="shared" si="26"/>
        <v>43588</v>
      </c>
      <c r="AE6" s="127" t="str">
        <f t="shared" si="12"/>
        <v/>
      </c>
      <c r="AF6" s="51" t="str">
        <f t="shared" si="13"/>
        <v/>
      </c>
      <c r="AG6" s="29" t="str">
        <f t="shared" si="14"/>
        <v/>
      </c>
      <c r="AH6" s="38"/>
      <c r="AI6" s="175"/>
      <c r="AJ6" s="128">
        <f t="shared" si="27"/>
        <v>43619</v>
      </c>
      <c r="AK6" s="125">
        <f t="shared" si="28"/>
        <v>43619</v>
      </c>
      <c r="AL6" s="126" t="str">
        <f t="shared" si="15"/>
        <v/>
      </c>
      <c r="AM6" s="51" t="str">
        <f t="shared" si="16"/>
        <v/>
      </c>
      <c r="AN6" s="29" t="str">
        <f t="shared" si="17"/>
        <v/>
      </c>
      <c r="AO6" s="37"/>
      <c r="AP6" s="130"/>
    </row>
    <row r="7" spans="1:42" ht="20" customHeight="1" x14ac:dyDescent="0.25">
      <c r="A7" s="128">
        <f t="shared" si="18"/>
        <v>43469</v>
      </c>
      <c r="B7" s="125">
        <f t="shared" si="18"/>
        <v>43469</v>
      </c>
      <c r="C7" s="126">
        <f t="shared" si="0"/>
        <v>1</v>
      </c>
      <c r="D7" s="51" t="str">
        <f t="shared" si="1"/>
        <v/>
      </c>
      <c r="E7" s="29" t="str">
        <f t="shared" si="2"/>
        <v>Ferien</v>
      </c>
      <c r="F7" s="53"/>
      <c r="G7" s="132"/>
      <c r="H7" s="128">
        <f t="shared" si="19"/>
        <v>43500</v>
      </c>
      <c r="I7" s="125">
        <f t="shared" si="20"/>
        <v>43500</v>
      </c>
      <c r="J7" s="126" t="str">
        <f t="shared" si="3"/>
        <v/>
      </c>
      <c r="K7" s="51" t="str">
        <f t="shared" si="4"/>
        <v/>
      </c>
      <c r="L7" s="29" t="str">
        <f t="shared" si="5"/>
        <v/>
      </c>
      <c r="M7" s="38"/>
      <c r="N7" s="141"/>
      <c r="O7" s="133">
        <f t="shared" si="21"/>
        <v>43528</v>
      </c>
      <c r="P7" s="125">
        <f t="shared" si="22"/>
        <v>43528</v>
      </c>
      <c r="Q7" s="126" t="str">
        <f t="shared" si="6"/>
        <v/>
      </c>
      <c r="R7" s="51" t="str">
        <f t="shared" si="7"/>
        <v/>
      </c>
      <c r="S7" s="29" t="str">
        <f t="shared" si="8"/>
        <v/>
      </c>
      <c r="T7" s="38"/>
      <c r="U7" s="169"/>
      <c r="V7" s="128">
        <f t="shared" si="23"/>
        <v>43559</v>
      </c>
      <c r="W7" s="125">
        <f t="shared" si="24"/>
        <v>43559</v>
      </c>
      <c r="X7" s="127" t="str">
        <f t="shared" si="9"/>
        <v/>
      </c>
      <c r="Y7" s="51" t="str">
        <f t="shared" si="10"/>
        <v/>
      </c>
      <c r="Z7" s="29" t="str">
        <f t="shared" si="11"/>
        <v/>
      </c>
      <c r="AA7" s="56"/>
      <c r="AB7" s="130"/>
      <c r="AC7" s="133">
        <f t="shared" si="25"/>
        <v>43589</v>
      </c>
      <c r="AD7" s="125">
        <f t="shared" si="26"/>
        <v>43589</v>
      </c>
      <c r="AE7" s="127" t="str">
        <f t="shared" si="12"/>
        <v/>
      </c>
      <c r="AF7" s="51" t="str">
        <f t="shared" si="13"/>
        <v/>
      </c>
      <c r="AG7" s="29" t="str">
        <f t="shared" si="14"/>
        <v/>
      </c>
      <c r="AH7" s="37"/>
      <c r="AI7" s="175"/>
      <c r="AJ7" s="128">
        <f t="shared" si="27"/>
        <v>43620</v>
      </c>
      <c r="AK7" s="125">
        <f t="shared" si="28"/>
        <v>43620</v>
      </c>
      <c r="AL7" s="126">
        <f t="shared" si="15"/>
        <v>1</v>
      </c>
      <c r="AM7" s="51">
        <f t="shared" si="16"/>
        <v>23</v>
      </c>
      <c r="AN7" s="29" t="str">
        <f t="shared" si="17"/>
        <v>Ferien</v>
      </c>
      <c r="AO7" s="37"/>
      <c r="AP7" s="130"/>
    </row>
    <row r="8" spans="1:42" ht="20" customHeight="1" x14ac:dyDescent="0.25">
      <c r="A8" s="128">
        <f t="shared" si="18"/>
        <v>43470</v>
      </c>
      <c r="B8" s="125">
        <f t="shared" si="18"/>
        <v>43470</v>
      </c>
      <c r="C8" s="126" t="str">
        <f t="shared" si="0"/>
        <v>x</v>
      </c>
      <c r="D8" s="51" t="str">
        <f t="shared" si="1"/>
        <v/>
      </c>
      <c r="E8" s="29" t="str">
        <f t="shared" si="2"/>
        <v>Hl. Drei Könige</v>
      </c>
      <c r="F8" s="53"/>
      <c r="G8" s="132"/>
      <c r="H8" s="128">
        <f t="shared" si="19"/>
        <v>43501</v>
      </c>
      <c r="I8" s="125">
        <f t="shared" si="20"/>
        <v>43501</v>
      </c>
      <c r="J8" s="126" t="str">
        <f t="shared" si="3"/>
        <v/>
      </c>
      <c r="K8" s="51">
        <f t="shared" si="4"/>
        <v>6</v>
      </c>
      <c r="L8" s="29" t="str">
        <f t="shared" si="5"/>
        <v/>
      </c>
      <c r="M8" s="38"/>
      <c r="N8" s="141"/>
      <c r="O8" s="133">
        <f t="shared" si="21"/>
        <v>43529</v>
      </c>
      <c r="P8" s="125">
        <f t="shared" si="22"/>
        <v>43529</v>
      </c>
      <c r="Q8" s="126" t="str">
        <f t="shared" si="6"/>
        <v/>
      </c>
      <c r="R8" s="51">
        <f t="shared" si="7"/>
        <v>10</v>
      </c>
      <c r="S8" s="29" t="str">
        <f t="shared" si="8"/>
        <v/>
      </c>
      <c r="T8" s="38"/>
      <c r="U8" s="169"/>
      <c r="V8" s="128">
        <f t="shared" si="23"/>
        <v>43560</v>
      </c>
      <c r="W8" s="125">
        <f t="shared" si="24"/>
        <v>43560</v>
      </c>
      <c r="X8" s="127">
        <f t="shared" si="9"/>
        <v>1</v>
      </c>
      <c r="Y8" s="51" t="str">
        <f t="shared" si="10"/>
        <v/>
      </c>
      <c r="Z8" s="29" t="str">
        <f t="shared" si="11"/>
        <v>Ferien</v>
      </c>
      <c r="AA8" s="56"/>
      <c r="AB8" s="130"/>
      <c r="AC8" s="133">
        <f t="shared" si="25"/>
        <v>43590</v>
      </c>
      <c r="AD8" s="125">
        <f t="shared" si="26"/>
        <v>43590</v>
      </c>
      <c r="AE8" s="127" t="str">
        <f t="shared" si="12"/>
        <v/>
      </c>
      <c r="AF8" s="51" t="str">
        <f t="shared" si="13"/>
        <v/>
      </c>
      <c r="AG8" s="29" t="str">
        <f t="shared" si="14"/>
        <v/>
      </c>
      <c r="AH8" s="37"/>
      <c r="AI8" s="175"/>
      <c r="AJ8" s="128">
        <f t="shared" si="27"/>
        <v>43621</v>
      </c>
      <c r="AK8" s="125">
        <f t="shared" si="28"/>
        <v>43621</v>
      </c>
      <c r="AL8" s="126">
        <f t="shared" si="15"/>
        <v>1</v>
      </c>
      <c r="AM8" s="51" t="str">
        <f t="shared" si="16"/>
        <v/>
      </c>
      <c r="AN8" s="29" t="str">
        <f t="shared" si="17"/>
        <v>Ferien</v>
      </c>
      <c r="AO8" s="37"/>
      <c r="AP8" s="130"/>
    </row>
    <row r="9" spans="1:42" ht="20" customHeight="1" x14ac:dyDescent="0.25">
      <c r="A9" s="128">
        <f t="shared" si="18"/>
        <v>43471</v>
      </c>
      <c r="B9" s="125">
        <f t="shared" si="18"/>
        <v>43471</v>
      </c>
      <c r="C9" s="126" t="str">
        <f t="shared" si="0"/>
        <v/>
      </c>
      <c r="D9" s="51" t="str">
        <f t="shared" si="1"/>
        <v/>
      </c>
      <c r="E9" s="29" t="str">
        <f t="shared" si="2"/>
        <v/>
      </c>
      <c r="F9" s="53"/>
      <c r="G9" s="131"/>
      <c r="H9" s="128">
        <f t="shared" si="19"/>
        <v>43502</v>
      </c>
      <c r="I9" s="125">
        <f t="shared" si="20"/>
        <v>43502</v>
      </c>
      <c r="J9" s="126" t="str">
        <f t="shared" si="3"/>
        <v/>
      </c>
      <c r="K9" s="51" t="str">
        <f t="shared" si="4"/>
        <v/>
      </c>
      <c r="L9" s="29" t="str">
        <f t="shared" si="5"/>
        <v/>
      </c>
      <c r="M9" s="38"/>
      <c r="N9" s="141"/>
      <c r="O9" s="133">
        <f t="shared" si="21"/>
        <v>43530</v>
      </c>
      <c r="P9" s="125">
        <f t="shared" si="22"/>
        <v>43530</v>
      </c>
      <c r="Q9" s="126" t="str">
        <f t="shared" si="6"/>
        <v/>
      </c>
      <c r="R9" s="51" t="str">
        <f t="shared" si="7"/>
        <v/>
      </c>
      <c r="S9" s="29" t="str">
        <f t="shared" si="8"/>
        <v/>
      </c>
      <c r="T9" s="38"/>
      <c r="U9" s="169"/>
      <c r="V9" s="128">
        <f t="shared" si="23"/>
        <v>43561</v>
      </c>
      <c r="W9" s="125">
        <f t="shared" si="24"/>
        <v>43561</v>
      </c>
      <c r="X9" s="127" t="str">
        <f t="shared" si="9"/>
        <v>x</v>
      </c>
      <c r="Y9" s="51" t="str">
        <f t="shared" si="10"/>
        <v/>
      </c>
      <c r="Z9" s="29" t="str">
        <f t="shared" si="11"/>
        <v>Karfreitag</v>
      </c>
      <c r="AA9" s="57"/>
      <c r="AB9" s="130"/>
      <c r="AC9" s="133">
        <f t="shared" si="25"/>
        <v>43591</v>
      </c>
      <c r="AD9" s="125">
        <f t="shared" si="26"/>
        <v>43591</v>
      </c>
      <c r="AE9" s="127" t="str">
        <f t="shared" si="12"/>
        <v/>
      </c>
      <c r="AF9" s="51" t="str">
        <f t="shared" si="13"/>
        <v/>
      </c>
      <c r="AG9" s="29" t="str">
        <f t="shared" si="14"/>
        <v/>
      </c>
      <c r="AH9" s="37"/>
      <c r="AI9" s="175"/>
      <c r="AJ9" s="128">
        <f t="shared" si="27"/>
        <v>43622</v>
      </c>
      <c r="AK9" s="125">
        <f t="shared" si="28"/>
        <v>43622</v>
      </c>
      <c r="AL9" s="126">
        <f t="shared" si="15"/>
        <v>1</v>
      </c>
      <c r="AM9" s="51" t="str">
        <f t="shared" si="16"/>
        <v/>
      </c>
      <c r="AN9" s="29" t="str">
        <f t="shared" si="17"/>
        <v>Ferien</v>
      </c>
      <c r="AO9" s="37"/>
      <c r="AP9" s="130"/>
    </row>
    <row r="10" spans="1:42" ht="20" customHeight="1" x14ac:dyDescent="0.25">
      <c r="A10" s="128">
        <f t="shared" si="18"/>
        <v>43472</v>
      </c>
      <c r="B10" s="125">
        <f t="shared" si="18"/>
        <v>43472</v>
      </c>
      <c r="C10" s="126" t="str">
        <f t="shared" si="0"/>
        <v/>
      </c>
      <c r="D10" s="51" t="str">
        <f t="shared" si="1"/>
        <v/>
      </c>
      <c r="E10" s="29" t="str">
        <f t="shared" si="2"/>
        <v/>
      </c>
      <c r="F10" s="53"/>
      <c r="G10" s="131"/>
      <c r="H10" s="128">
        <f t="shared" si="19"/>
        <v>43503</v>
      </c>
      <c r="I10" s="125">
        <f t="shared" si="20"/>
        <v>43503</v>
      </c>
      <c r="J10" s="126" t="str">
        <f t="shared" si="3"/>
        <v/>
      </c>
      <c r="K10" s="51" t="str">
        <f t="shared" si="4"/>
        <v/>
      </c>
      <c r="L10" s="29" t="str">
        <f t="shared" si="5"/>
        <v/>
      </c>
      <c r="M10" s="38"/>
      <c r="N10" s="141"/>
      <c r="O10" s="133">
        <f t="shared" si="21"/>
        <v>43531</v>
      </c>
      <c r="P10" s="125">
        <f t="shared" si="22"/>
        <v>43531</v>
      </c>
      <c r="Q10" s="126" t="str">
        <f t="shared" si="6"/>
        <v>x</v>
      </c>
      <c r="R10" s="51" t="str">
        <f t="shared" si="7"/>
        <v/>
      </c>
      <c r="S10" s="29" t="str">
        <f t="shared" si="8"/>
        <v>Int. Frauentag</v>
      </c>
      <c r="T10" s="38"/>
      <c r="U10" s="169"/>
      <c r="V10" s="128">
        <f t="shared" si="23"/>
        <v>43562</v>
      </c>
      <c r="W10" s="125">
        <f t="shared" si="24"/>
        <v>43562</v>
      </c>
      <c r="X10" s="127" t="str">
        <f t="shared" si="9"/>
        <v/>
      </c>
      <c r="Y10" s="51" t="str">
        <f t="shared" si="10"/>
        <v/>
      </c>
      <c r="Z10" s="29" t="str">
        <f t="shared" si="11"/>
        <v/>
      </c>
      <c r="AA10" s="57"/>
      <c r="AB10" s="130"/>
      <c r="AC10" s="133">
        <f t="shared" si="25"/>
        <v>43592</v>
      </c>
      <c r="AD10" s="125">
        <f t="shared" si="26"/>
        <v>43592</v>
      </c>
      <c r="AE10" s="127" t="str">
        <f t="shared" si="12"/>
        <v/>
      </c>
      <c r="AF10" s="51">
        <f t="shared" si="13"/>
        <v>19</v>
      </c>
      <c r="AG10" s="29" t="str">
        <f t="shared" si="14"/>
        <v/>
      </c>
      <c r="AH10" s="37"/>
      <c r="AI10" s="175"/>
      <c r="AJ10" s="128">
        <f t="shared" si="27"/>
        <v>43623</v>
      </c>
      <c r="AK10" s="125">
        <f t="shared" si="28"/>
        <v>43623</v>
      </c>
      <c r="AL10" s="126" t="str">
        <f t="shared" si="15"/>
        <v>x</v>
      </c>
      <c r="AM10" s="51" t="str">
        <f t="shared" si="16"/>
        <v/>
      </c>
      <c r="AN10" s="29" t="str">
        <f t="shared" si="17"/>
        <v>Fronleichnam</v>
      </c>
      <c r="AO10" s="37"/>
      <c r="AP10" s="130"/>
    </row>
    <row r="11" spans="1:42" ht="20" customHeight="1" x14ac:dyDescent="0.25">
      <c r="A11" s="128">
        <f t="shared" si="18"/>
        <v>43473</v>
      </c>
      <c r="B11" s="125">
        <f t="shared" si="18"/>
        <v>43473</v>
      </c>
      <c r="C11" s="126" t="str">
        <f t="shared" si="0"/>
        <v/>
      </c>
      <c r="D11" s="51">
        <f t="shared" si="1"/>
        <v>2</v>
      </c>
      <c r="E11" s="29" t="str">
        <f t="shared" si="2"/>
        <v/>
      </c>
      <c r="F11" s="53"/>
      <c r="G11" s="131"/>
      <c r="H11" s="128">
        <f t="shared" si="19"/>
        <v>43504</v>
      </c>
      <c r="I11" s="125">
        <f t="shared" si="20"/>
        <v>43504</v>
      </c>
      <c r="J11" s="126" t="str">
        <f t="shared" si="3"/>
        <v/>
      </c>
      <c r="K11" s="51" t="str">
        <f t="shared" si="4"/>
        <v/>
      </c>
      <c r="L11" s="29" t="str">
        <f t="shared" si="5"/>
        <v/>
      </c>
      <c r="M11" s="38"/>
      <c r="N11" s="141"/>
      <c r="O11" s="133">
        <f t="shared" si="21"/>
        <v>43532</v>
      </c>
      <c r="P11" s="125">
        <f t="shared" si="22"/>
        <v>43532</v>
      </c>
      <c r="Q11" s="126" t="str">
        <f t="shared" si="6"/>
        <v/>
      </c>
      <c r="R11" s="51" t="str">
        <f t="shared" si="7"/>
        <v/>
      </c>
      <c r="S11" s="29" t="str">
        <f t="shared" si="8"/>
        <v/>
      </c>
      <c r="T11" s="38"/>
      <c r="U11" s="169"/>
      <c r="V11" s="128">
        <f t="shared" si="23"/>
        <v>43563</v>
      </c>
      <c r="W11" s="125">
        <f t="shared" si="24"/>
        <v>43563</v>
      </c>
      <c r="X11" s="127" t="str">
        <f t="shared" si="9"/>
        <v>x</v>
      </c>
      <c r="Y11" s="51" t="str">
        <f t="shared" si="10"/>
        <v/>
      </c>
      <c r="Z11" s="29" t="str">
        <f t="shared" si="11"/>
        <v>Ostersonntag</v>
      </c>
      <c r="AA11" s="57"/>
      <c r="AB11" s="130"/>
      <c r="AC11" s="133">
        <f t="shared" si="25"/>
        <v>43593</v>
      </c>
      <c r="AD11" s="125">
        <f t="shared" si="26"/>
        <v>43593</v>
      </c>
      <c r="AE11" s="127" t="str">
        <f t="shared" si="12"/>
        <v/>
      </c>
      <c r="AF11" s="51" t="str">
        <f t="shared" si="13"/>
        <v/>
      </c>
      <c r="AG11" s="29" t="str">
        <f t="shared" si="14"/>
        <v/>
      </c>
      <c r="AH11" s="37"/>
      <c r="AI11" s="175"/>
      <c r="AJ11" s="128">
        <f t="shared" si="27"/>
        <v>43624</v>
      </c>
      <c r="AK11" s="125">
        <f t="shared" si="28"/>
        <v>43624</v>
      </c>
      <c r="AL11" s="126">
        <f t="shared" si="15"/>
        <v>1</v>
      </c>
      <c r="AM11" s="51" t="str">
        <f t="shared" si="16"/>
        <v/>
      </c>
      <c r="AN11" s="29" t="str">
        <f t="shared" si="17"/>
        <v>Ferien</v>
      </c>
      <c r="AO11" s="37"/>
      <c r="AP11" s="130"/>
    </row>
    <row r="12" spans="1:42" ht="20" customHeight="1" x14ac:dyDescent="0.25">
      <c r="A12" s="128">
        <f t="shared" si="18"/>
        <v>43474</v>
      </c>
      <c r="B12" s="125">
        <f t="shared" si="18"/>
        <v>43474</v>
      </c>
      <c r="C12" s="126" t="str">
        <f t="shared" si="0"/>
        <v/>
      </c>
      <c r="D12" s="51" t="str">
        <f t="shared" si="1"/>
        <v/>
      </c>
      <c r="E12" s="29" t="str">
        <f t="shared" si="2"/>
        <v/>
      </c>
      <c r="F12" s="53"/>
      <c r="G12" s="131"/>
      <c r="H12" s="128">
        <f t="shared" si="19"/>
        <v>43505</v>
      </c>
      <c r="I12" s="125">
        <f t="shared" si="20"/>
        <v>43505</v>
      </c>
      <c r="J12" s="126" t="str">
        <f t="shared" si="3"/>
        <v/>
      </c>
      <c r="K12" s="51" t="str">
        <f t="shared" si="4"/>
        <v/>
      </c>
      <c r="L12" s="29" t="str">
        <f t="shared" si="5"/>
        <v/>
      </c>
      <c r="M12" s="38"/>
      <c r="N12" s="141"/>
      <c r="O12" s="133">
        <f t="shared" si="21"/>
        <v>43533</v>
      </c>
      <c r="P12" s="125">
        <f t="shared" si="22"/>
        <v>43533</v>
      </c>
      <c r="Q12" s="126" t="str">
        <f t="shared" si="6"/>
        <v/>
      </c>
      <c r="R12" s="51" t="str">
        <f t="shared" si="7"/>
        <v/>
      </c>
      <c r="S12" s="29" t="str">
        <f t="shared" si="8"/>
        <v/>
      </c>
      <c r="T12" s="37"/>
      <c r="U12" s="169"/>
      <c r="V12" s="128">
        <f t="shared" si="23"/>
        <v>43564</v>
      </c>
      <c r="W12" s="125">
        <f t="shared" si="24"/>
        <v>43564</v>
      </c>
      <c r="X12" s="127" t="str">
        <f t="shared" si="9"/>
        <v>x</v>
      </c>
      <c r="Y12" s="51">
        <f t="shared" si="10"/>
        <v>15</v>
      </c>
      <c r="Z12" s="29" t="str">
        <f t="shared" si="11"/>
        <v>Ostermontag</v>
      </c>
      <c r="AA12" s="57"/>
      <c r="AB12" s="130"/>
      <c r="AC12" s="133">
        <f t="shared" si="25"/>
        <v>43594</v>
      </c>
      <c r="AD12" s="125">
        <f t="shared" si="26"/>
        <v>43594</v>
      </c>
      <c r="AE12" s="127" t="str">
        <f t="shared" si="12"/>
        <v/>
      </c>
      <c r="AF12" s="51" t="str">
        <f t="shared" si="13"/>
        <v/>
      </c>
      <c r="AG12" s="29" t="str">
        <f t="shared" si="14"/>
        <v/>
      </c>
      <c r="AH12" s="37"/>
      <c r="AI12" s="175"/>
      <c r="AJ12" s="128">
        <f t="shared" si="27"/>
        <v>43625</v>
      </c>
      <c r="AK12" s="125">
        <f t="shared" si="28"/>
        <v>43625</v>
      </c>
      <c r="AL12" s="126" t="str">
        <f t="shared" si="15"/>
        <v/>
      </c>
      <c r="AM12" s="51" t="str">
        <f t="shared" si="16"/>
        <v/>
      </c>
      <c r="AN12" s="29" t="str">
        <f t="shared" si="17"/>
        <v/>
      </c>
      <c r="AO12" s="37"/>
      <c r="AP12" s="130"/>
    </row>
    <row r="13" spans="1:42" ht="20" customHeight="1" x14ac:dyDescent="0.25">
      <c r="A13" s="128">
        <f t="shared" si="18"/>
        <v>43475</v>
      </c>
      <c r="B13" s="125">
        <f t="shared" si="18"/>
        <v>43475</v>
      </c>
      <c r="C13" s="126" t="str">
        <f t="shared" si="0"/>
        <v/>
      </c>
      <c r="D13" s="51" t="str">
        <f t="shared" si="1"/>
        <v/>
      </c>
      <c r="E13" s="29" t="str">
        <f t="shared" si="2"/>
        <v/>
      </c>
      <c r="F13" s="53"/>
      <c r="G13" s="131"/>
      <c r="H13" s="128">
        <f t="shared" si="19"/>
        <v>43506</v>
      </c>
      <c r="I13" s="125">
        <f t="shared" si="20"/>
        <v>43506</v>
      </c>
      <c r="J13" s="126" t="str">
        <f t="shared" si="3"/>
        <v/>
      </c>
      <c r="K13" s="51" t="str">
        <f t="shared" si="4"/>
        <v/>
      </c>
      <c r="L13" s="29" t="str">
        <f t="shared" si="5"/>
        <v/>
      </c>
      <c r="M13" s="37"/>
      <c r="N13" s="141"/>
      <c r="O13" s="133">
        <f t="shared" si="21"/>
        <v>43534</v>
      </c>
      <c r="P13" s="125">
        <f t="shared" si="22"/>
        <v>43534</v>
      </c>
      <c r="Q13" s="126" t="str">
        <f t="shared" si="6"/>
        <v/>
      </c>
      <c r="R13" s="51" t="str">
        <f t="shared" si="7"/>
        <v/>
      </c>
      <c r="S13" s="29" t="str">
        <f t="shared" si="8"/>
        <v/>
      </c>
      <c r="T13" s="37"/>
      <c r="U13" s="169"/>
      <c r="V13" s="128">
        <f t="shared" si="23"/>
        <v>43565</v>
      </c>
      <c r="W13" s="125">
        <f t="shared" si="24"/>
        <v>43565</v>
      </c>
      <c r="X13" s="127">
        <f t="shared" si="9"/>
        <v>1</v>
      </c>
      <c r="Y13" s="51" t="str">
        <f t="shared" si="10"/>
        <v/>
      </c>
      <c r="Z13" s="29" t="str">
        <f t="shared" si="11"/>
        <v>Ferien</v>
      </c>
      <c r="AA13" s="57"/>
      <c r="AB13" s="130"/>
      <c r="AC13" s="133">
        <f t="shared" si="25"/>
        <v>43595</v>
      </c>
      <c r="AD13" s="125">
        <f t="shared" si="26"/>
        <v>43595</v>
      </c>
      <c r="AE13" s="127" t="str">
        <f t="shared" si="12"/>
        <v/>
      </c>
      <c r="AF13" s="51" t="str">
        <f t="shared" si="13"/>
        <v/>
      </c>
      <c r="AG13" s="29" t="str">
        <f t="shared" si="14"/>
        <v/>
      </c>
      <c r="AH13" s="37"/>
      <c r="AI13" s="175"/>
      <c r="AJ13" s="128">
        <f t="shared" si="27"/>
        <v>43626</v>
      </c>
      <c r="AK13" s="125">
        <f t="shared" si="28"/>
        <v>43626</v>
      </c>
      <c r="AL13" s="126" t="str">
        <f t="shared" si="15"/>
        <v/>
      </c>
      <c r="AM13" s="51" t="str">
        <f t="shared" si="16"/>
        <v/>
      </c>
      <c r="AN13" s="29" t="str">
        <f t="shared" si="17"/>
        <v/>
      </c>
      <c r="AO13" s="37"/>
      <c r="AP13" s="130"/>
    </row>
    <row r="14" spans="1:42" ht="20" customHeight="1" x14ac:dyDescent="0.25">
      <c r="A14" s="128">
        <f t="shared" si="18"/>
        <v>43476</v>
      </c>
      <c r="B14" s="125">
        <f t="shared" si="18"/>
        <v>43476</v>
      </c>
      <c r="C14" s="126" t="str">
        <f t="shared" si="0"/>
        <v/>
      </c>
      <c r="D14" s="51" t="str">
        <f t="shared" si="1"/>
        <v/>
      </c>
      <c r="E14" s="29" t="str">
        <f t="shared" si="2"/>
        <v/>
      </c>
      <c r="F14" s="53"/>
      <c r="G14" s="131"/>
      <c r="H14" s="128">
        <f t="shared" si="19"/>
        <v>43507</v>
      </c>
      <c r="I14" s="125">
        <f t="shared" si="20"/>
        <v>43507</v>
      </c>
      <c r="J14" s="126" t="str">
        <f t="shared" si="3"/>
        <v/>
      </c>
      <c r="K14" s="51" t="str">
        <f t="shared" si="4"/>
        <v/>
      </c>
      <c r="L14" s="29" t="str">
        <f t="shared" si="5"/>
        <v/>
      </c>
      <c r="M14" s="37"/>
      <c r="N14" s="141"/>
      <c r="O14" s="133">
        <f t="shared" si="21"/>
        <v>43535</v>
      </c>
      <c r="P14" s="125">
        <f t="shared" si="22"/>
        <v>43535</v>
      </c>
      <c r="Q14" s="126" t="str">
        <f t="shared" si="6"/>
        <v/>
      </c>
      <c r="R14" s="51" t="str">
        <f t="shared" si="7"/>
        <v/>
      </c>
      <c r="S14" s="29" t="str">
        <f t="shared" si="8"/>
        <v/>
      </c>
      <c r="T14" s="37"/>
      <c r="U14" s="169"/>
      <c r="V14" s="128">
        <f t="shared" si="23"/>
        <v>43566</v>
      </c>
      <c r="W14" s="125">
        <f t="shared" si="24"/>
        <v>43566</v>
      </c>
      <c r="X14" s="127">
        <f t="shared" si="9"/>
        <v>1</v>
      </c>
      <c r="Y14" s="51" t="str">
        <f t="shared" si="10"/>
        <v/>
      </c>
      <c r="Z14" s="29" t="str">
        <f t="shared" si="11"/>
        <v>Ferien</v>
      </c>
      <c r="AA14" s="57"/>
      <c r="AB14" s="130"/>
      <c r="AC14" s="133">
        <f t="shared" si="25"/>
        <v>43596</v>
      </c>
      <c r="AD14" s="125">
        <f t="shared" si="26"/>
        <v>43596</v>
      </c>
      <c r="AE14" s="127" t="str">
        <f t="shared" si="12"/>
        <v/>
      </c>
      <c r="AF14" s="51" t="str">
        <f t="shared" si="13"/>
        <v/>
      </c>
      <c r="AG14" s="29" t="str">
        <f t="shared" si="14"/>
        <v/>
      </c>
      <c r="AH14" s="37"/>
      <c r="AI14" s="175"/>
      <c r="AJ14" s="128">
        <f t="shared" si="27"/>
        <v>43627</v>
      </c>
      <c r="AK14" s="125">
        <f t="shared" si="28"/>
        <v>43627</v>
      </c>
      <c r="AL14" s="126" t="str">
        <f t="shared" si="15"/>
        <v/>
      </c>
      <c r="AM14" s="51">
        <f t="shared" si="16"/>
        <v>24</v>
      </c>
      <c r="AN14" s="29" t="str">
        <f t="shared" si="17"/>
        <v/>
      </c>
      <c r="AO14" s="37"/>
      <c r="AP14" s="130"/>
    </row>
    <row r="15" spans="1:42" ht="20" customHeight="1" x14ac:dyDescent="0.25">
      <c r="A15" s="128">
        <f t="shared" si="18"/>
        <v>43477</v>
      </c>
      <c r="B15" s="125">
        <f t="shared" si="18"/>
        <v>43477</v>
      </c>
      <c r="C15" s="126" t="str">
        <f t="shared" si="0"/>
        <v/>
      </c>
      <c r="D15" s="51" t="str">
        <f t="shared" si="1"/>
        <v/>
      </c>
      <c r="E15" s="29" t="str">
        <f t="shared" si="2"/>
        <v/>
      </c>
      <c r="F15" s="53"/>
      <c r="G15" s="131"/>
      <c r="H15" s="128">
        <f t="shared" si="19"/>
        <v>43508</v>
      </c>
      <c r="I15" s="125">
        <f t="shared" si="20"/>
        <v>43508</v>
      </c>
      <c r="J15" s="126" t="str">
        <f t="shared" si="3"/>
        <v/>
      </c>
      <c r="K15" s="51">
        <f t="shared" si="4"/>
        <v>7</v>
      </c>
      <c r="L15" s="29" t="str">
        <f t="shared" si="5"/>
        <v/>
      </c>
      <c r="M15" s="37"/>
      <c r="N15" s="141"/>
      <c r="O15" s="133">
        <f t="shared" si="21"/>
        <v>43536</v>
      </c>
      <c r="P15" s="125">
        <f t="shared" si="22"/>
        <v>43536</v>
      </c>
      <c r="Q15" s="126" t="str">
        <f t="shared" si="6"/>
        <v/>
      </c>
      <c r="R15" s="51">
        <f t="shared" si="7"/>
        <v>11</v>
      </c>
      <c r="S15" s="29" t="str">
        <f t="shared" si="8"/>
        <v/>
      </c>
      <c r="T15" s="37"/>
      <c r="U15" s="169"/>
      <c r="V15" s="128">
        <f t="shared" si="23"/>
        <v>43567</v>
      </c>
      <c r="W15" s="125">
        <f t="shared" si="24"/>
        <v>43567</v>
      </c>
      <c r="X15" s="127">
        <f t="shared" si="9"/>
        <v>1</v>
      </c>
      <c r="Y15" s="51" t="str">
        <f t="shared" si="10"/>
        <v/>
      </c>
      <c r="Z15" s="29" t="str">
        <f t="shared" si="11"/>
        <v>Ferien</v>
      </c>
      <c r="AA15" s="57"/>
      <c r="AB15" s="130"/>
      <c r="AC15" s="133">
        <f t="shared" si="25"/>
        <v>43597</v>
      </c>
      <c r="AD15" s="125">
        <f t="shared" si="26"/>
        <v>43597</v>
      </c>
      <c r="AE15" s="127" t="str">
        <f t="shared" si="12"/>
        <v/>
      </c>
      <c r="AF15" s="51" t="str">
        <f t="shared" si="13"/>
        <v/>
      </c>
      <c r="AG15" s="29" t="str">
        <f t="shared" si="14"/>
        <v/>
      </c>
      <c r="AH15" s="37"/>
      <c r="AI15" s="175"/>
      <c r="AJ15" s="128">
        <f t="shared" si="27"/>
        <v>43628</v>
      </c>
      <c r="AK15" s="125">
        <f t="shared" si="28"/>
        <v>43628</v>
      </c>
      <c r="AL15" s="126" t="str">
        <f t="shared" si="15"/>
        <v/>
      </c>
      <c r="AM15" s="51" t="str">
        <f t="shared" si="16"/>
        <v/>
      </c>
      <c r="AN15" s="29" t="str">
        <f t="shared" si="17"/>
        <v/>
      </c>
      <c r="AO15" s="37"/>
      <c r="AP15" s="130"/>
    </row>
    <row r="16" spans="1:42" ht="20" customHeight="1" x14ac:dyDescent="0.25">
      <c r="A16" s="128">
        <f t="shared" si="18"/>
        <v>43478</v>
      </c>
      <c r="B16" s="125">
        <f t="shared" si="18"/>
        <v>43478</v>
      </c>
      <c r="C16" s="126" t="str">
        <f t="shared" si="0"/>
        <v/>
      </c>
      <c r="D16" s="51" t="str">
        <f t="shared" si="1"/>
        <v/>
      </c>
      <c r="E16" s="29" t="str">
        <f t="shared" si="2"/>
        <v/>
      </c>
      <c r="F16" s="53"/>
      <c r="G16" s="131"/>
      <c r="H16" s="128">
        <f t="shared" si="19"/>
        <v>43509</v>
      </c>
      <c r="I16" s="125">
        <f t="shared" si="20"/>
        <v>43509</v>
      </c>
      <c r="J16" s="126">
        <f t="shared" si="3"/>
        <v>0</v>
      </c>
      <c r="K16" s="51" t="str">
        <f t="shared" si="4"/>
        <v/>
      </c>
      <c r="L16" s="29" t="str">
        <f t="shared" si="5"/>
        <v>Valentinstag</v>
      </c>
      <c r="M16" s="37"/>
      <c r="N16" s="141"/>
      <c r="O16" s="133">
        <f t="shared" si="21"/>
        <v>43537</v>
      </c>
      <c r="P16" s="125">
        <f t="shared" si="22"/>
        <v>43537</v>
      </c>
      <c r="Q16" s="126" t="str">
        <f t="shared" si="6"/>
        <v/>
      </c>
      <c r="R16" s="51" t="str">
        <f t="shared" si="7"/>
        <v/>
      </c>
      <c r="S16" s="29" t="str">
        <f t="shared" si="8"/>
        <v/>
      </c>
      <c r="T16" s="37"/>
      <c r="U16" s="169"/>
      <c r="V16" s="128">
        <f t="shared" si="23"/>
        <v>43568</v>
      </c>
      <c r="W16" s="125">
        <f t="shared" si="24"/>
        <v>43568</v>
      </c>
      <c r="X16" s="127">
        <f t="shared" si="9"/>
        <v>1</v>
      </c>
      <c r="Y16" s="51" t="str">
        <f t="shared" si="10"/>
        <v/>
      </c>
      <c r="Z16" s="29" t="str">
        <f t="shared" si="11"/>
        <v>Ferien</v>
      </c>
      <c r="AA16" s="57"/>
      <c r="AB16" s="130"/>
      <c r="AC16" s="133">
        <f t="shared" si="25"/>
        <v>43598</v>
      </c>
      <c r="AD16" s="125">
        <f t="shared" si="26"/>
        <v>43598</v>
      </c>
      <c r="AE16" s="127">
        <f t="shared" si="12"/>
        <v>0</v>
      </c>
      <c r="AF16" s="51" t="str">
        <f t="shared" si="13"/>
        <v/>
      </c>
      <c r="AG16" s="29" t="str">
        <f t="shared" si="14"/>
        <v>Muttertag</v>
      </c>
      <c r="AH16" s="37"/>
      <c r="AI16" s="175"/>
      <c r="AJ16" s="128">
        <f t="shared" si="27"/>
        <v>43629</v>
      </c>
      <c r="AK16" s="125">
        <f t="shared" si="28"/>
        <v>43629</v>
      </c>
      <c r="AL16" s="126" t="str">
        <f t="shared" si="15"/>
        <v/>
      </c>
      <c r="AM16" s="51" t="str">
        <f t="shared" si="16"/>
        <v/>
      </c>
      <c r="AN16" s="29" t="str">
        <f t="shared" si="17"/>
        <v/>
      </c>
      <c r="AO16" s="37"/>
      <c r="AP16" s="130"/>
    </row>
    <row r="17" spans="1:42" ht="20" customHeight="1" x14ac:dyDescent="0.25">
      <c r="A17" s="128">
        <f t="shared" si="18"/>
        <v>43479</v>
      </c>
      <c r="B17" s="125">
        <f t="shared" si="18"/>
        <v>43479</v>
      </c>
      <c r="C17" s="126" t="str">
        <f t="shared" si="0"/>
        <v/>
      </c>
      <c r="D17" s="51" t="str">
        <f t="shared" si="1"/>
        <v/>
      </c>
      <c r="E17" s="29" t="str">
        <f t="shared" si="2"/>
        <v/>
      </c>
      <c r="F17" s="53"/>
      <c r="G17" s="131"/>
      <c r="H17" s="128">
        <f t="shared" si="19"/>
        <v>43510</v>
      </c>
      <c r="I17" s="125">
        <f t="shared" si="20"/>
        <v>43510</v>
      </c>
      <c r="J17" s="126" t="str">
        <f t="shared" si="3"/>
        <v/>
      </c>
      <c r="K17" s="51" t="str">
        <f t="shared" si="4"/>
        <v/>
      </c>
      <c r="L17" s="29" t="str">
        <f t="shared" si="5"/>
        <v/>
      </c>
      <c r="M17" s="37"/>
      <c r="N17" s="141"/>
      <c r="O17" s="133">
        <f t="shared" si="21"/>
        <v>43538</v>
      </c>
      <c r="P17" s="125">
        <f t="shared" si="22"/>
        <v>43538</v>
      </c>
      <c r="Q17" s="126" t="str">
        <f t="shared" si="6"/>
        <v/>
      </c>
      <c r="R17" s="51" t="str">
        <f t="shared" si="7"/>
        <v/>
      </c>
      <c r="S17" s="29" t="str">
        <f t="shared" si="8"/>
        <v/>
      </c>
      <c r="T17" s="37"/>
      <c r="U17" s="169"/>
      <c r="V17" s="128">
        <f t="shared" si="23"/>
        <v>43569</v>
      </c>
      <c r="W17" s="125">
        <f t="shared" si="24"/>
        <v>43569</v>
      </c>
      <c r="X17" s="127" t="str">
        <f t="shared" si="9"/>
        <v/>
      </c>
      <c r="Y17" s="51" t="str">
        <f t="shared" si="10"/>
        <v/>
      </c>
      <c r="Z17" s="29" t="str">
        <f t="shared" si="11"/>
        <v/>
      </c>
      <c r="AA17" s="57"/>
      <c r="AB17" s="130"/>
      <c r="AC17" s="133">
        <f t="shared" si="25"/>
        <v>43599</v>
      </c>
      <c r="AD17" s="125">
        <f t="shared" si="26"/>
        <v>43599</v>
      </c>
      <c r="AE17" s="127" t="str">
        <f t="shared" si="12"/>
        <v/>
      </c>
      <c r="AF17" s="51">
        <f t="shared" si="13"/>
        <v>20</v>
      </c>
      <c r="AG17" s="29" t="str">
        <f t="shared" si="14"/>
        <v/>
      </c>
      <c r="AH17" s="37"/>
      <c r="AI17" s="175"/>
      <c r="AJ17" s="128">
        <f t="shared" si="27"/>
        <v>43630</v>
      </c>
      <c r="AK17" s="125">
        <f t="shared" si="28"/>
        <v>43630</v>
      </c>
      <c r="AL17" s="126" t="str">
        <f t="shared" si="15"/>
        <v/>
      </c>
      <c r="AM17" s="51" t="str">
        <f t="shared" si="16"/>
        <v/>
      </c>
      <c r="AN17" s="29" t="str">
        <f t="shared" si="17"/>
        <v/>
      </c>
      <c r="AO17" s="37"/>
      <c r="AP17" s="130"/>
    </row>
    <row r="18" spans="1:42" ht="20" customHeight="1" x14ac:dyDescent="0.25">
      <c r="A18" s="128">
        <f t="shared" si="18"/>
        <v>43480</v>
      </c>
      <c r="B18" s="125">
        <f t="shared" si="18"/>
        <v>43480</v>
      </c>
      <c r="C18" s="126" t="str">
        <f t="shared" si="0"/>
        <v/>
      </c>
      <c r="D18" s="51">
        <f t="shared" si="1"/>
        <v>3</v>
      </c>
      <c r="E18" s="29" t="str">
        <f t="shared" si="2"/>
        <v/>
      </c>
      <c r="F18" s="53"/>
      <c r="G18" s="131"/>
      <c r="H18" s="128">
        <f t="shared" si="19"/>
        <v>43511</v>
      </c>
      <c r="I18" s="125">
        <f t="shared" si="20"/>
        <v>43511</v>
      </c>
      <c r="J18" s="126" t="str">
        <f t="shared" si="3"/>
        <v/>
      </c>
      <c r="K18" s="51" t="str">
        <f t="shared" si="4"/>
        <v/>
      </c>
      <c r="L18" s="29" t="str">
        <f t="shared" si="5"/>
        <v/>
      </c>
      <c r="M18" s="37"/>
      <c r="N18" s="141"/>
      <c r="O18" s="133">
        <f t="shared" si="21"/>
        <v>43539</v>
      </c>
      <c r="P18" s="125">
        <f t="shared" si="22"/>
        <v>43539</v>
      </c>
      <c r="Q18" s="126" t="str">
        <f t="shared" si="6"/>
        <v/>
      </c>
      <c r="R18" s="51" t="str">
        <f t="shared" si="7"/>
        <v/>
      </c>
      <c r="S18" s="29" t="str">
        <f t="shared" si="8"/>
        <v/>
      </c>
      <c r="T18" s="37"/>
      <c r="U18" s="169"/>
      <c r="V18" s="128">
        <f t="shared" si="23"/>
        <v>43570</v>
      </c>
      <c r="W18" s="125">
        <f t="shared" si="24"/>
        <v>43570</v>
      </c>
      <c r="X18" s="127" t="str">
        <f t="shared" si="9"/>
        <v/>
      </c>
      <c r="Y18" s="51" t="str">
        <f t="shared" si="10"/>
        <v/>
      </c>
      <c r="Z18" s="29" t="str">
        <f t="shared" si="11"/>
        <v/>
      </c>
      <c r="AA18" s="57"/>
      <c r="AB18" s="130"/>
      <c r="AC18" s="133">
        <f t="shared" si="25"/>
        <v>43600</v>
      </c>
      <c r="AD18" s="125">
        <f t="shared" si="26"/>
        <v>43600</v>
      </c>
      <c r="AE18" s="127" t="str">
        <f t="shared" si="12"/>
        <v/>
      </c>
      <c r="AF18" s="51" t="str">
        <f t="shared" si="13"/>
        <v/>
      </c>
      <c r="AG18" s="29" t="str">
        <f t="shared" si="14"/>
        <v/>
      </c>
      <c r="AH18" s="37"/>
      <c r="AI18" s="175"/>
      <c r="AJ18" s="128">
        <f t="shared" si="27"/>
        <v>43631</v>
      </c>
      <c r="AK18" s="125">
        <f t="shared" si="28"/>
        <v>43631</v>
      </c>
      <c r="AL18" s="126" t="str">
        <f t="shared" si="15"/>
        <v/>
      </c>
      <c r="AM18" s="51" t="str">
        <f t="shared" si="16"/>
        <v/>
      </c>
      <c r="AN18" s="29" t="str">
        <f t="shared" si="17"/>
        <v/>
      </c>
      <c r="AO18" s="37"/>
      <c r="AP18" s="130"/>
    </row>
    <row r="19" spans="1:42" ht="20" customHeight="1" x14ac:dyDescent="0.25">
      <c r="A19" s="128">
        <f t="shared" si="18"/>
        <v>43481</v>
      </c>
      <c r="B19" s="125">
        <f t="shared" si="18"/>
        <v>43481</v>
      </c>
      <c r="C19" s="126" t="str">
        <f t="shared" si="0"/>
        <v/>
      </c>
      <c r="D19" s="51" t="str">
        <f t="shared" si="1"/>
        <v/>
      </c>
      <c r="E19" s="29" t="str">
        <f t="shared" si="2"/>
        <v/>
      </c>
      <c r="F19" s="53"/>
      <c r="G19" s="131"/>
      <c r="H19" s="128">
        <f t="shared" si="19"/>
        <v>43512</v>
      </c>
      <c r="I19" s="125">
        <f t="shared" si="20"/>
        <v>43512</v>
      </c>
      <c r="J19" s="126" t="str">
        <f t="shared" si="3"/>
        <v/>
      </c>
      <c r="K19" s="51" t="str">
        <f t="shared" si="4"/>
        <v/>
      </c>
      <c r="L19" s="29" t="str">
        <f t="shared" si="5"/>
        <v/>
      </c>
      <c r="M19" s="37"/>
      <c r="N19" s="141"/>
      <c r="O19" s="133">
        <f t="shared" si="21"/>
        <v>43540</v>
      </c>
      <c r="P19" s="125">
        <f t="shared" si="22"/>
        <v>43540</v>
      </c>
      <c r="Q19" s="126" t="str">
        <f t="shared" si="6"/>
        <v/>
      </c>
      <c r="R19" s="51" t="str">
        <f t="shared" si="7"/>
        <v/>
      </c>
      <c r="S19" s="29" t="str">
        <f t="shared" si="8"/>
        <v/>
      </c>
      <c r="T19" s="37"/>
      <c r="U19" s="169"/>
      <c r="V19" s="128">
        <f t="shared" si="23"/>
        <v>43571</v>
      </c>
      <c r="W19" s="125">
        <f t="shared" si="24"/>
        <v>43571</v>
      </c>
      <c r="X19" s="127" t="str">
        <f t="shared" si="9"/>
        <v/>
      </c>
      <c r="Y19" s="51">
        <f t="shared" si="10"/>
        <v>16</v>
      </c>
      <c r="Z19" s="29" t="str">
        <f t="shared" si="11"/>
        <v/>
      </c>
      <c r="AA19" s="57"/>
      <c r="AB19" s="130"/>
      <c r="AC19" s="133">
        <f t="shared" si="25"/>
        <v>43601</v>
      </c>
      <c r="AD19" s="125">
        <f t="shared" si="26"/>
        <v>43601</v>
      </c>
      <c r="AE19" s="127" t="str">
        <f t="shared" si="12"/>
        <v/>
      </c>
      <c r="AF19" s="51" t="str">
        <f t="shared" si="13"/>
        <v/>
      </c>
      <c r="AG19" s="29" t="str">
        <f t="shared" si="14"/>
        <v/>
      </c>
      <c r="AH19" s="37"/>
      <c r="AI19" s="175"/>
      <c r="AJ19" s="128">
        <f t="shared" si="27"/>
        <v>43632</v>
      </c>
      <c r="AK19" s="125">
        <f t="shared" si="28"/>
        <v>43632</v>
      </c>
      <c r="AL19" s="126" t="str">
        <f t="shared" si="15"/>
        <v/>
      </c>
      <c r="AM19" s="51" t="str">
        <f t="shared" si="16"/>
        <v/>
      </c>
      <c r="AN19" s="29" t="str">
        <f t="shared" si="17"/>
        <v/>
      </c>
      <c r="AO19" s="37"/>
      <c r="AP19" s="130"/>
    </row>
    <row r="20" spans="1:42" ht="20" customHeight="1" x14ac:dyDescent="0.25">
      <c r="A20" s="128">
        <f t="shared" si="18"/>
        <v>43482</v>
      </c>
      <c r="B20" s="125">
        <f t="shared" si="18"/>
        <v>43482</v>
      </c>
      <c r="C20" s="126" t="str">
        <f t="shared" si="0"/>
        <v/>
      </c>
      <c r="D20" s="51" t="str">
        <f t="shared" si="1"/>
        <v/>
      </c>
      <c r="E20" s="29" t="str">
        <f t="shared" si="2"/>
        <v/>
      </c>
      <c r="F20" s="53"/>
      <c r="G20" s="131"/>
      <c r="H20" s="128">
        <f t="shared" si="19"/>
        <v>43513</v>
      </c>
      <c r="I20" s="125">
        <f t="shared" si="20"/>
        <v>43513</v>
      </c>
      <c r="J20" s="126" t="str">
        <f t="shared" si="3"/>
        <v/>
      </c>
      <c r="K20" s="51" t="str">
        <f t="shared" si="4"/>
        <v/>
      </c>
      <c r="L20" s="29" t="str">
        <f t="shared" si="5"/>
        <v/>
      </c>
      <c r="M20" s="37"/>
      <c r="N20" s="141"/>
      <c r="O20" s="133">
        <f t="shared" si="21"/>
        <v>43541</v>
      </c>
      <c r="P20" s="125">
        <f t="shared" si="22"/>
        <v>43541</v>
      </c>
      <c r="Q20" s="126" t="str">
        <f t="shared" si="6"/>
        <v/>
      </c>
      <c r="R20" s="51" t="str">
        <f t="shared" si="7"/>
        <v/>
      </c>
      <c r="S20" s="29" t="str">
        <f t="shared" si="8"/>
        <v/>
      </c>
      <c r="T20" s="37"/>
      <c r="U20" s="169"/>
      <c r="V20" s="128">
        <f t="shared" si="23"/>
        <v>43572</v>
      </c>
      <c r="W20" s="125">
        <f t="shared" si="24"/>
        <v>43572</v>
      </c>
      <c r="X20" s="127" t="str">
        <f t="shared" si="9"/>
        <v/>
      </c>
      <c r="Y20" s="51" t="str">
        <f t="shared" si="10"/>
        <v/>
      </c>
      <c r="Z20" s="29" t="str">
        <f t="shared" si="11"/>
        <v/>
      </c>
      <c r="AA20" s="57"/>
      <c r="AB20" s="130"/>
      <c r="AC20" s="133">
        <f t="shared" si="25"/>
        <v>43602</v>
      </c>
      <c r="AD20" s="125">
        <f t="shared" si="26"/>
        <v>43602</v>
      </c>
      <c r="AE20" s="127" t="str">
        <f t="shared" si="12"/>
        <v>x</v>
      </c>
      <c r="AF20" s="51" t="str">
        <f t="shared" si="13"/>
        <v/>
      </c>
      <c r="AG20" s="29" t="str">
        <f t="shared" si="14"/>
        <v>Christi Himmelfahrt</v>
      </c>
      <c r="AH20" s="37"/>
      <c r="AI20" s="175"/>
      <c r="AJ20" s="128">
        <f t="shared" si="27"/>
        <v>43633</v>
      </c>
      <c r="AK20" s="125">
        <f t="shared" si="28"/>
        <v>43633</v>
      </c>
      <c r="AL20" s="126" t="str">
        <f t="shared" si="15"/>
        <v/>
      </c>
      <c r="AM20" s="51" t="str">
        <f t="shared" si="16"/>
        <v/>
      </c>
      <c r="AN20" s="29" t="str">
        <f t="shared" si="17"/>
        <v/>
      </c>
      <c r="AO20" s="37"/>
      <c r="AP20" s="130"/>
    </row>
    <row r="21" spans="1:42" ht="20" customHeight="1" x14ac:dyDescent="0.25">
      <c r="A21" s="128">
        <f t="shared" si="18"/>
        <v>43483</v>
      </c>
      <c r="B21" s="125">
        <f t="shared" si="18"/>
        <v>43483</v>
      </c>
      <c r="C21" s="126" t="str">
        <f t="shared" si="0"/>
        <v/>
      </c>
      <c r="D21" s="51" t="str">
        <f t="shared" si="1"/>
        <v/>
      </c>
      <c r="E21" s="29" t="str">
        <f t="shared" si="2"/>
        <v/>
      </c>
      <c r="F21" s="53"/>
      <c r="G21" s="131"/>
      <c r="H21" s="128">
        <f t="shared" si="19"/>
        <v>43514</v>
      </c>
      <c r="I21" s="125">
        <f t="shared" si="20"/>
        <v>43514</v>
      </c>
      <c r="J21" s="126" t="str">
        <f t="shared" si="3"/>
        <v/>
      </c>
      <c r="K21" s="51" t="str">
        <f t="shared" si="4"/>
        <v/>
      </c>
      <c r="L21" s="29" t="str">
        <f t="shared" si="5"/>
        <v/>
      </c>
      <c r="M21" s="37"/>
      <c r="N21" s="141"/>
      <c r="O21" s="133">
        <f t="shared" si="21"/>
        <v>43542</v>
      </c>
      <c r="P21" s="125">
        <f t="shared" si="22"/>
        <v>43542</v>
      </c>
      <c r="Q21" s="126" t="str">
        <f t="shared" si="6"/>
        <v/>
      </c>
      <c r="R21" s="51" t="str">
        <f t="shared" si="7"/>
        <v/>
      </c>
      <c r="S21" s="29" t="str">
        <f t="shared" si="8"/>
        <v/>
      </c>
      <c r="T21" s="37"/>
      <c r="U21" s="169"/>
      <c r="V21" s="128">
        <f t="shared" si="23"/>
        <v>43573</v>
      </c>
      <c r="W21" s="125">
        <f t="shared" si="24"/>
        <v>43573</v>
      </c>
      <c r="X21" s="127" t="str">
        <f t="shared" si="9"/>
        <v/>
      </c>
      <c r="Y21" s="51" t="str">
        <f t="shared" si="10"/>
        <v/>
      </c>
      <c r="Z21" s="29" t="str">
        <f t="shared" si="11"/>
        <v/>
      </c>
      <c r="AA21" s="57"/>
      <c r="AB21" s="130"/>
      <c r="AC21" s="133">
        <f t="shared" si="25"/>
        <v>43603</v>
      </c>
      <c r="AD21" s="125">
        <f t="shared" si="26"/>
        <v>43603</v>
      </c>
      <c r="AE21" s="127" t="str">
        <f t="shared" si="12"/>
        <v/>
      </c>
      <c r="AF21" s="51" t="str">
        <f t="shared" si="13"/>
        <v/>
      </c>
      <c r="AG21" s="29" t="str">
        <f t="shared" si="14"/>
        <v/>
      </c>
      <c r="AH21" s="37"/>
      <c r="AI21" s="175"/>
      <c r="AJ21" s="128">
        <f t="shared" si="27"/>
        <v>43634</v>
      </c>
      <c r="AK21" s="125">
        <f t="shared" si="28"/>
        <v>43634</v>
      </c>
      <c r="AL21" s="126" t="str">
        <f t="shared" si="15"/>
        <v/>
      </c>
      <c r="AM21" s="51">
        <f t="shared" si="16"/>
        <v>25</v>
      </c>
      <c r="AN21" s="29" t="str">
        <f t="shared" si="17"/>
        <v/>
      </c>
      <c r="AO21" s="37"/>
      <c r="AP21" s="130"/>
    </row>
    <row r="22" spans="1:42" ht="20" customHeight="1" x14ac:dyDescent="0.25">
      <c r="A22" s="128">
        <f t="shared" si="18"/>
        <v>43484</v>
      </c>
      <c r="B22" s="125">
        <f t="shared" si="18"/>
        <v>43484</v>
      </c>
      <c r="C22" s="126" t="str">
        <f t="shared" si="0"/>
        <v/>
      </c>
      <c r="D22" s="51" t="str">
        <f t="shared" si="1"/>
        <v/>
      </c>
      <c r="E22" s="29" t="str">
        <f t="shared" si="2"/>
        <v/>
      </c>
      <c r="F22" s="53"/>
      <c r="G22" s="131"/>
      <c r="H22" s="128">
        <f t="shared" si="19"/>
        <v>43515</v>
      </c>
      <c r="I22" s="125">
        <f t="shared" si="20"/>
        <v>43515</v>
      </c>
      <c r="J22" s="126">
        <f t="shared" si="3"/>
        <v>0</v>
      </c>
      <c r="K22" s="51">
        <f t="shared" si="4"/>
        <v>8</v>
      </c>
      <c r="L22" s="29" t="str">
        <f t="shared" si="5"/>
        <v>Rosenmontag</v>
      </c>
      <c r="M22" s="37"/>
      <c r="N22" s="141"/>
      <c r="O22" s="133">
        <f t="shared" si="21"/>
        <v>43543</v>
      </c>
      <c r="P22" s="125">
        <f t="shared" si="22"/>
        <v>43543</v>
      </c>
      <c r="Q22" s="126" t="str">
        <f t="shared" si="6"/>
        <v/>
      </c>
      <c r="R22" s="51">
        <f t="shared" si="7"/>
        <v>12</v>
      </c>
      <c r="S22" s="29" t="str">
        <f t="shared" si="8"/>
        <v/>
      </c>
      <c r="T22" s="37"/>
      <c r="U22" s="169"/>
      <c r="V22" s="128">
        <f t="shared" si="23"/>
        <v>43574</v>
      </c>
      <c r="W22" s="125">
        <f t="shared" si="24"/>
        <v>43574</v>
      </c>
      <c r="X22" s="127" t="str">
        <f t="shared" si="9"/>
        <v/>
      </c>
      <c r="Y22" s="51" t="str">
        <f t="shared" si="10"/>
        <v/>
      </c>
      <c r="Z22" s="29" t="str">
        <f t="shared" si="11"/>
        <v/>
      </c>
      <c r="AA22" s="57"/>
      <c r="AB22" s="130"/>
      <c r="AC22" s="133">
        <f t="shared" si="25"/>
        <v>43604</v>
      </c>
      <c r="AD22" s="125">
        <f t="shared" si="26"/>
        <v>43604</v>
      </c>
      <c r="AE22" s="127" t="str">
        <f t="shared" si="12"/>
        <v/>
      </c>
      <c r="AF22" s="51" t="str">
        <f t="shared" si="13"/>
        <v/>
      </c>
      <c r="AG22" s="29" t="str">
        <f t="shared" si="14"/>
        <v/>
      </c>
      <c r="AH22" s="37"/>
      <c r="AI22" s="175"/>
      <c r="AJ22" s="128">
        <f t="shared" si="27"/>
        <v>43635</v>
      </c>
      <c r="AK22" s="125">
        <f t="shared" si="28"/>
        <v>43635</v>
      </c>
      <c r="AL22" s="126" t="str">
        <f t="shared" si="15"/>
        <v/>
      </c>
      <c r="AM22" s="51" t="str">
        <f t="shared" si="16"/>
        <v/>
      </c>
      <c r="AN22" s="29" t="str">
        <f t="shared" si="17"/>
        <v/>
      </c>
      <c r="AO22" s="37"/>
      <c r="AP22" s="130"/>
    </row>
    <row r="23" spans="1:42" ht="20" customHeight="1" x14ac:dyDescent="0.25">
      <c r="A23" s="128">
        <f t="shared" si="18"/>
        <v>43485</v>
      </c>
      <c r="B23" s="125">
        <f t="shared" si="18"/>
        <v>43485</v>
      </c>
      <c r="C23" s="126" t="str">
        <f t="shared" si="0"/>
        <v/>
      </c>
      <c r="D23" s="51" t="str">
        <f t="shared" si="1"/>
        <v/>
      </c>
      <c r="E23" s="29" t="str">
        <f t="shared" si="2"/>
        <v/>
      </c>
      <c r="F23" s="53"/>
      <c r="G23" s="131"/>
      <c r="H23" s="128">
        <f t="shared" si="19"/>
        <v>43516</v>
      </c>
      <c r="I23" s="125">
        <f t="shared" si="20"/>
        <v>43516</v>
      </c>
      <c r="J23" s="126">
        <f t="shared" si="3"/>
        <v>0</v>
      </c>
      <c r="K23" s="51" t="str">
        <f t="shared" si="4"/>
        <v/>
      </c>
      <c r="L23" s="29" t="str">
        <f t="shared" si="5"/>
        <v>Fastnachtdienstag</v>
      </c>
      <c r="M23" s="37"/>
      <c r="N23" s="141"/>
      <c r="O23" s="133">
        <f t="shared" si="21"/>
        <v>43544</v>
      </c>
      <c r="P23" s="125">
        <f t="shared" si="22"/>
        <v>43544</v>
      </c>
      <c r="Q23" s="126" t="str">
        <f t="shared" si="6"/>
        <v/>
      </c>
      <c r="R23" s="51" t="str">
        <f t="shared" si="7"/>
        <v/>
      </c>
      <c r="S23" s="29" t="str">
        <f t="shared" si="8"/>
        <v/>
      </c>
      <c r="T23" s="37"/>
      <c r="U23" s="169"/>
      <c r="V23" s="128">
        <f t="shared" si="23"/>
        <v>43575</v>
      </c>
      <c r="W23" s="125">
        <f t="shared" si="24"/>
        <v>43575</v>
      </c>
      <c r="X23" s="127" t="str">
        <f t="shared" si="9"/>
        <v/>
      </c>
      <c r="Y23" s="51" t="str">
        <f t="shared" si="10"/>
        <v/>
      </c>
      <c r="Z23" s="29" t="str">
        <f t="shared" si="11"/>
        <v/>
      </c>
      <c r="AA23" s="57"/>
      <c r="AB23" s="130"/>
      <c r="AC23" s="133">
        <f t="shared" si="25"/>
        <v>43605</v>
      </c>
      <c r="AD23" s="125">
        <f t="shared" si="26"/>
        <v>43605</v>
      </c>
      <c r="AE23" s="127" t="str">
        <f t="shared" si="12"/>
        <v/>
      </c>
      <c r="AF23" s="51" t="str">
        <f t="shared" si="13"/>
        <v/>
      </c>
      <c r="AG23" s="29" t="str">
        <f t="shared" si="14"/>
        <v/>
      </c>
      <c r="AH23" s="38"/>
      <c r="AI23" s="175"/>
      <c r="AJ23" s="128">
        <f t="shared" si="27"/>
        <v>43636</v>
      </c>
      <c r="AK23" s="125">
        <f t="shared" si="28"/>
        <v>43636</v>
      </c>
      <c r="AL23" s="126" t="str">
        <f t="shared" si="15"/>
        <v/>
      </c>
      <c r="AM23" s="51" t="str">
        <f t="shared" si="16"/>
        <v/>
      </c>
      <c r="AN23" s="29" t="str">
        <f t="shared" si="17"/>
        <v/>
      </c>
      <c r="AO23" s="37"/>
      <c r="AP23" s="130"/>
    </row>
    <row r="24" spans="1:42" ht="20" customHeight="1" x14ac:dyDescent="0.25">
      <c r="A24" s="128">
        <f t="shared" si="18"/>
        <v>43486</v>
      </c>
      <c r="B24" s="125">
        <f t="shared" si="18"/>
        <v>43486</v>
      </c>
      <c r="C24" s="126" t="str">
        <f t="shared" si="0"/>
        <v/>
      </c>
      <c r="D24" s="51" t="str">
        <f t="shared" si="1"/>
        <v/>
      </c>
      <c r="E24" s="29" t="str">
        <f t="shared" si="2"/>
        <v/>
      </c>
      <c r="F24" s="53"/>
      <c r="G24" s="131"/>
      <c r="H24" s="128">
        <f t="shared" si="19"/>
        <v>43517</v>
      </c>
      <c r="I24" s="125">
        <f t="shared" si="20"/>
        <v>43517</v>
      </c>
      <c r="J24" s="126" t="str">
        <f t="shared" si="3"/>
        <v/>
      </c>
      <c r="K24" s="51" t="str">
        <f t="shared" si="4"/>
        <v/>
      </c>
      <c r="L24" s="29" t="str">
        <f t="shared" si="5"/>
        <v/>
      </c>
      <c r="M24" s="37"/>
      <c r="N24" s="141"/>
      <c r="O24" s="133">
        <f t="shared" si="21"/>
        <v>43545</v>
      </c>
      <c r="P24" s="125">
        <f t="shared" si="22"/>
        <v>43545</v>
      </c>
      <c r="Q24" s="126" t="str">
        <f t="shared" si="6"/>
        <v/>
      </c>
      <c r="R24" s="51" t="str">
        <f t="shared" si="7"/>
        <v/>
      </c>
      <c r="S24" s="29" t="str">
        <f t="shared" si="8"/>
        <v/>
      </c>
      <c r="T24" s="37"/>
      <c r="U24" s="169"/>
      <c r="V24" s="128">
        <f t="shared" si="23"/>
        <v>43576</v>
      </c>
      <c r="W24" s="125">
        <f t="shared" si="24"/>
        <v>43576</v>
      </c>
      <c r="X24" s="127" t="str">
        <f t="shared" si="9"/>
        <v/>
      </c>
      <c r="Y24" s="51" t="str">
        <f t="shared" si="10"/>
        <v/>
      </c>
      <c r="Z24" s="29" t="str">
        <f t="shared" si="11"/>
        <v/>
      </c>
      <c r="AA24" s="57"/>
      <c r="AB24" s="130"/>
      <c r="AC24" s="133">
        <f t="shared" si="25"/>
        <v>43606</v>
      </c>
      <c r="AD24" s="125">
        <f t="shared" si="26"/>
        <v>43606</v>
      </c>
      <c r="AE24" s="127" t="str">
        <f t="shared" si="12"/>
        <v/>
      </c>
      <c r="AF24" s="51">
        <f t="shared" si="13"/>
        <v>21</v>
      </c>
      <c r="AG24" s="29" t="str">
        <f t="shared" si="14"/>
        <v/>
      </c>
      <c r="AH24" s="38"/>
      <c r="AI24" s="175"/>
      <c r="AJ24" s="128">
        <f t="shared" si="27"/>
        <v>43637</v>
      </c>
      <c r="AK24" s="125">
        <f t="shared" si="28"/>
        <v>43637</v>
      </c>
      <c r="AL24" s="126" t="str">
        <f t="shared" si="15"/>
        <v/>
      </c>
      <c r="AM24" s="51" t="str">
        <f t="shared" si="16"/>
        <v/>
      </c>
      <c r="AN24" s="29" t="str">
        <f t="shared" si="17"/>
        <v/>
      </c>
      <c r="AO24" s="37"/>
      <c r="AP24" s="130"/>
    </row>
    <row r="25" spans="1:42" ht="20" customHeight="1" x14ac:dyDescent="0.25">
      <c r="A25" s="128">
        <f t="shared" si="18"/>
        <v>43487</v>
      </c>
      <c r="B25" s="125">
        <f t="shared" si="18"/>
        <v>43487</v>
      </c>
      <c r="C25" s="126" t="str">
        <f t="shared" si="0"/>
        <v/>
      </c>
      <c r="D25" s="51">
        <f t="shared" si="1"/>
        <v>4</v>
      </c>
      <c r="E25" s="29" t="str">
        <f t="shared" si="2"/>
        <v/>
      </c>
      <c r="F25" s="53"/>
      <c r="G25" s="131"/>
      <c r="H25" s="128">
        <f t="shared" si="19"/>
        <v>43518</v>
      </c>
      <c r="I25" s="125">
        <f t="shared" si="20"/>
        <v>43518</v>
      </c>
      <c r="J25" s="126" t="str">
        <f t="shared" si="3"/>
        <v/>
      </c>
      <c r="K25" s="51" t="str">
        <f t="shared" si="4"/>
        <v/>
      </c>
      <c r="L25" s="29" t="str">
        <f t="shared" si="5"/>
        <v/>
      </c>
      <c r="M25" s="37"/>
      <c r="N25" s="141"/>
      <c r="O25" s="133">
        <f t="shared" si="21"/>
        <v>43546</v>
      </c>
      <c r="P25" s="125">
        <f t="shared" si="22"/>
        <v>43546</v>
      </c>
      <c r="Q25" s="126" t="str">
        <f t="shared" si="6"/>
        <v/>
      </c>
      <c r="R25" s="51" t="str">
        <f t="shared" si="7"/>
        <v/>
      </c>
      <c r="S25" s="29" t="str">
        <f t="shared" si="8"/>
        <v/>
      </c>
      <c r="T25" s="37"/>
      <c r="U25" s="169"/>
      <c r="V25" s="128">
        <f t="shared" si="23"/>
        <v>43577</v>
      </c>
      <c r="W25" s="125">
        <f t="shared" si="24"/>
        <v>43577</v>
      </c>
      <c r="X25" s="127" t="str">
        <f t="shared" si="9"/>
        <v/>
      </c>
      <c r="Y25" s="51" t="str">
        <f t="shared" si="10"/>
        <v/>
      </c>
      <c r="Z25" s="29" t="str">
        <f t="shared" si="11"/>
        <v/>
      </c>
      <c r="AA25" s="56"/>
      <c r="AB25" s="130"/>
      <c r="AC25" s="133">
        <f t="shared" si="25"/>
        <v>43607</v>
      </c>
      <c r="AD25" s="125">
        <f t="shared" si="26"/>
        <v>43607</v>
      </c>
      <c r="AE25" s="127" t="str">
        <f t="shared" si="12"/>
        <v/>
      </c>
      <c r="AF25" s="51" t="str">
        <f t="shared" si="13"/>
        <v/>
      </c>
      <c r="AG25" s="29" t="str">
        <f t="shared" si="14"/>
        <v/>
      </c>
      <c r="AH25" s="38"/>
      <c r="AI25" s="175"/>
      <c r="AJ25" s="128">
        <f t="shared" si="27"/>
        <v>43638</v>
      </c>
      <c r="AK25" s="125">
        <f t="shared" si="28"/>
        <v>43638</v>
      </c>
      <c r="AL25" s="126" t="str">
        <f t="shared" si="15"/>
        <v/>
      </c>
      <c r="AM25" s="51" t="str">
        <f t="shared" si="16"/>
        <v/>
      </c>
      <c r="AN25" s="29" t="str">
        <f t="shared" si="17"/>
        <v/>
      </c>
      <c r="AO25" s="37"/>
      <c r="AP25" s="130"/>
    </row>
    <row r="26" spans="1:42" ht="20" customHeight="1" x14ac:dyDescent="0.25">
      <c r="A26" s="128">
        <f t="shared" si="18"/>
        <v>43488</v>
      </c>
      <c r="B26" s="125">
        <f t="shared" si="18"/>
        <v>43488</v>
      </c>
      <c r="C26" s="126" t="str">
        <f t="shared" si="0"/>
        <v/>
      </c>
      <c r="D26" s="51" t="str">
        <f t="shared" si="1"/>
        <v/>
      </c>
      <c r="E26" s="29" t="str">
        <f t="shared" si="2"/>
        <v/>
      </c>
      <c r="F26" s="53"/>
      <c r="G26" s="131"/>
      <c r="H26" s="128">
        <f t="shared" si="19"/>
        <v>43519</v>
      </c>
      <c r="I26" s="125">
        <f t="shared" si="20"/>
        <v>43519</v>
      </c>
      <c r="J26" s="126" t="str">
        <f t="shared" si="3"/>
        <v/>
      </c>
      <c r="K26" s="51" t="str">
        <f t="shared" si="4"/>
        <v/>
      </c>
      <c r="L26" s="29" t="str">
        <f t="shared" si="5"/>
        <v/>
      </c>
      <c r="M26" s="37"/>
      <c r="N26" s="141"/>
      <c r="O26" s="133">
        <f t="shared" si="21"/>
        <v>43547</v>
      </c>
      <c r="P26" s="125">
        <f t="shared" si="22"/>
        <v>43547</v>
      </c>
      <c r="Q26" s="126" t="str">
        <f t="shared" si="6"/>
        <v/>
      </c>
      <c r="R26" s="51" t="str">
        <f t="shared" si="7"/>
        <v/>
      </c>
      <c r="S26" s="29" t="str">
        <f t="shared" si="8"/>
        <v/>
      </c>
      <c r="T26" s="37"/>
      <c r="U26" s="169"/>
      <c r="V26" s="128">
        <f t="shared" si="23"/>
        <v>43578</v>
      </c>
      <c r="W26" s="125">
        <f t="shared" si="24"/>
        <v>43578</v>
      </c>
      <c r="X26" s="127" t="str">
        <f t="shared" si="9"/>
        <v/>
      </c>
      <c r="Y26" s="51">
        <f t="shared" si="10"/>
        <v>17</v>
      </c>
      <c r="Z26" s="29" t="str">
        <f t="shared" si="11"/>
        <v/>
      </c>
      <c r="AA26" s="56"/>
      <c r="AB26" s="130"/>
      <c r="AC26" s="133">
        <f t="shared" si="25"/>
        <v>43608</v>
      </c>
      <c r="AD26" s="125">
        <f t="shared" si="26"/>
        <v>43608</v>
      </c>
      <c r="AE26" s="127" t="str">
        <f t="shared" si="12"/>
        <v/>
      </c>
      <c r="AF26" s="51" t="str">
        <f t="shared" si="13"/>
        <v/>
      </c>
      <c r="AG26" s="29" t="str">
        <f t="shared" si="14"/>
        <v/>
      </c>
      <c r="AH26" s="38"/>
      <c r="AI26" s="175"/>
      <c r="AJ26" s="128">
        <f t="shared" si="27"/>
        <v>43639</v>
      </c>
      <c r="AK26" s="125">
        <f t="shared" si="28"/>
        <v>43639</v>
      </c>
      <c r="AL26" s="126" t="str">
        <f t="shared" si="15"/>
        <v/>
      </c>
      <c r="AM26" s="51" t="str">
        <f t="shared" si="16"/>
        <v/>
      </c>
      <c r="AN26" s="29" t="str">
        <f t="shared" si="17"/>
        <v/>
      </c>
      <c r="AO26" s="37"/>
      <c r="AP26" s="130"/>
    </row>
    <row r="27" spans="1:42" ht="20" customHeight="1" x14ac:dyDescent="0.25">
      <c r="A27" s="128">
        <f t="shared" si="18"/>
        <v>43489</v>
      </c>
      <c r="B27" s="125">
        <f t="shared" si="18"/>
        <v>43489</v>
      </c>
      <c r="C27" s="126" t="str">
        <f t="shared" si="0"/>
        <v/>
      </c>
      <c r="D27" s="51" t="str">
        <f t="shared" si="1"/>
        <v/>
      </c>
      <c r="E27" s="29" t="str">
        <f t="shared" si="2"/>
        <v/>
      </c>
      <c r="F27" s="53"/>
      <c r="G27" s="131"/>
      <c r="H27" s="128">
        <f t="shared" si="19"/>
        <v>43520</v>
      </c>
      <c r="I27" s="125">
        <f t="shared" si="20"/>
        <v>43520</v>
      </c>
      <c r="J27" s="126" t="str">
        <f t="shared" si="3"/>
        <v/>
      </c>
      <c r="K27" s="51" t="str">
        <f t="shared" si="4"/>
        <v/>
      </c>
      <c r="L27" s="29" t="str">
        <f t="shared" si="5"/>
        <v/>
      </c>
      <c r="M27" s="37"/>
      <c r="N27" s="141"/>
      <c r="O27" s="133">
        <f t="shared" si="21"/>
        <v>43548</v>
      </c>
      <c r="P27" s="125">
        <f t="shared" si="22"/>
        <v>43548</v>
      </c>
      <c r="Q27" s="126" t="str">
        <f t="shared" si="6"/>
        <v/>
      </c>
      <c r="R27" s="51" t="str">
        <f t="shared" si="7"/>
        <v/>
      </c>
      <c r="S27" s="29" t="str">
        <f t="shared" si="8"/>
        <v/>
      </c>
      <c r="T27" s="37"/>
      <c r="U27" s="169"/>
      <c r="V27" s="128">
        <f t="shared" si="23"/>
        <v>43579</v>
      </c>
      <c r="W27" s="125">
        <f t="shared" si="24"/>
        <v>43579</v>
      </c>
      <c r="X27" s="127" t="str">
        <f t="shared" si="9"/>
        <v/>
      </c>
      <c r="Y27" s="51" t="str">
        <f t="shared" si="10"/>
        <v/>
      </c>
      <c r="Z27" s="29" t="str">
        <f t="shared" si="11"/>
        <v/>
      </c>
      <c r="AA27" s="56"/>
      <c r="AB27" s="130"/>
      <c r="AC27" s="133">
        <f t="shared" si="25"/>
        <v>43609</v>
      </c>
      <c r="AD27" s="125">
        <f t="shared" si="26"/>
        <v>43609</v>
      </c>
      <c r="AE27" s="127" t="str">
        <f t="shared" si="12"/>
        <v/>
      </c>
      <c r="AF27" s="51" t="str">
        <f t="shared" si="13"/>
        <v/>
      </c>
      <c r="AG27" s="29" t="str">
        <f t="shared" si="14"/>
        <v/>
      </c>
      <c r="AH27" s="38"/>
      <c r="AI27" s="175"/>
      <c r="AJ27" s="128">
        <f t="shared" si="27"/>
        <v>43640</v>
      </c>
      <c r="AK27" s="125">
        <f t="shared" si="28"/>
        <v>43640</v>
      </c>
      <c r="AL27" s="126" t="str">
        <f t="shared" si="15"/>
        <v/>
      </c>
      <c r="AM27" s="51" t="str">
        <f t="shared" si="16"/>
        <v/>
      </c>
      <c r="AN27" s="29" t="str">
        <f t="shared" si="17"/>
        <v/>
      </c>
      <c r="AO27" s="37"/>
      <c r="AP27" s="130"/>
    </row>
    <row r="28" spans="1:42" ht="20" customHeight="1" x14ac:dyDescent="0.25">
      <c r="A28" s="128">
        <f t="shared" si="18"/>
        <v>43490</v>
      </c>
      <c r="B28" s="125">
        <f t="shared" si="18"/>
        <v>43490</v>
      </c>
      <c r="C28" s="126" t="str">
        <f t="shared" si="0"/>
        <v/>
      </c>
      <c r="D28" s="51" t="str">
        <f t="shared" si="1"/>
        <v/>
      </c>
      <c r="E28" s="29" t="str">
        <f t="shared" si="2"/>
        <v/>
      </c>
      <c r="F28" s="53"/>
      <c r="G28" s="131"/>
      <c r="H28" s="128">
        <f t="shared" si="19"/>
        <v>43521</v>
      </c>
      <c r="I28" s="125">
        <f t="shared" si="20"/>
        <v>43521</v>
      </c>
      <c r="J28" s="126" t="str">
        <f t="shared" si="3"/>
        <v/>
      </c>
      <c r="K28" s="51" t="str">
        <f t="shared" si="4"/>
        <v/>
      </c>
      <c r="L28" s="29" t="str">
        <f t="shared" si="5"/>
        <v/>
      </c>
      <c r="M28" s="37"/>
      <c r="N28" s="141"/>
      <c r="O28" s="133">
        <f t="shared" si="21"/>
        <v>43549</v>
      </c>
      <c r="P28" s="125">
        <f t="shared" si="22"/>
        <v>43549</v>
      </c>
      <c r="Q28" s="126" t="str">
        <f t="shared" si="6"/>
        <v/>
      </c>
      <c r="R28" s="51" t="str">
        <f t="shared" si="7"/>
        <v/>
      </c>
      <c r="S28" s="29" t="str">
        <f t="shared" si="8"/>
        <v/>
      </c>
      <c r="T28" s="38"/>
      <c r="U28" s="169"/>
      <c r="V28" s="128">
        <f t="shared" si="23"/>
        <v>43580</v>
      </c>
      <c r="W28" s="125">
        <f t="shared" si="24"/>
        <v>43580</v>
      </c>
      <c r="X28" s="127" t="str">
        <f t="shared" si="9"/>
        <v/>
      </c>
      <c r="Y28" s="51" t="str">
        <f t="shared" si="10"/>
        <v/>
      </c>
      <c r="Z28" s="29" t="str">
        <f t="shared" si="11"/>
        <v/>
      </c>
      <c r="AA28" s="56"/>
      <c r="AB28" s="130"/>
      <c r="AC28" s="133">
        <f t="shared" si="25"/>
        <v>43610</v>
      </c>
      <c r="AD28" s="125">
        <f t="shared" si="26"/>
        <v>43610</v>
      </c>
      <c r="AE28" s="127" t="str">
        <f t="shared" si="12"/>
        <v/>
      </c>
      <c r="AF28" s="51" t="str">
        <f t="shared" si="13"/>
        <v/>
      </c>
      <c r="AG28" s="29" t="str">
        <f t="shared" si="14"/>
        <v/>
      </c>
      <c r="AH28" s="38"/>
      <c r="AI28" s="175"/>
      <c r="AJ28" s="128">
        <f t="shared" si="27"/>
        <v>43641</v>
      </c>
      <c r="AK28" s="125">
        <f t="shared" si="28"/>
        <v>43641</v>
      </c>
      <c r="AL28" s="126" t="str">
        <f t="shared" si="15"/>
        <v/>
      </c>
      <c r="AM28" s="51">
        <f t="shared" si="16"/>
        <v>26</v>
      </c>
      <c r="AN28" s="29" t="str">
        <f t="shared" si="17"/>
        <v/>
      </c>
      <c r="AO28" s="37"/>
      <c r="AP28" s="130"/>
    </row>
    <row r="29" spans="1:42" ht="20" customHeight="1" x14ac:dyDescent="0.25">
      <c r="A29" s="128">
        <f t="shared" si="18"/>
        <v>43491</v>
      </c>
      <c r="B29" s="125">
        <f t="shared" si="18"/>
        <v>43491</v>
      </c>
      <c r="C29" s="126" t="str">
        <f t="shared" si="0"/>
        <v/>
      </c>
      <c r="D29" s="51" t="str">
        <f t="shared" si="1"/>
        <v/>
      </c>
      <c r="E29" s="29" t="str">
        <f t="shared" si="2"/>
        <v/>
      </c>
      <c r="F29" s="53"/>
      <c r="G29" s="131"/>
      <c r="H29" s="128">
        <f t="shared" si="19"/>
        <v>43522</v>
      </c>
      <c r="I29" s="125">
        <f t="shared" si="20"/>
        <v>43522</v>
      </c>
      <c r="J29" s="126" t="str">
        <f t="shared" si="3"/>
        <v/>
      </c>
      <c r="K29" s="51">
        <f t="shared" si="4"/>
        <v>9</v>
      </c>
      <c r="L29" s="29" t="str">
        <f t="shared" si="5"/>
        <v/>
      </c>
      <c r="M29" s="38"/>
      <c r="N29" s="141"/>
      <c r="O29" s="133">
        <f t="shared" si="21"/>
        <v>43550</v>
      </c>
      <c r="P29" s="125">
        <f t="shared" si="22"/>
        <v>43550</v>
      </c>
      <c r="Q29" s="126" t="str">
        <f t="shared" si="6"/>
        <v/>
      </c>
      <c r="R29" s="51">
        <f t="shared" si="7"/>
        <v>13</v>
      </c>
      <c r="S29" s="29" t="str">
        <f t="shared" si="8"/>
        <v/>
      </c>
      <c r="T29" s="38"/>
      <c r="U29" s="169"/>
      <c r="V29" s="128">
        <f t="shared" si="23"/>
        <v>43581</v>
      </c>
      <c r="W29" s="125">
        <f t="shared" si="24"/>
        <v>43581</v>
      </c>
      <c r="X29" s="127" t="str">
        <f t="shared" si="9"/>
        <v/>
      </c>
      <c r="Y29" s="51" t="str">
        <f t="shared" si="10"/>
        <v/>
      </c>
      <c r="Z29" s="29" t="str">
        <f t="shared" si="11"/>
        <v/>
      </c>
      <c r="AA29" s="56"/>
      <c r="AB29" s="130"/>
      <c r="AC29" s="133">
        <f t="shared" si="25"/>
        <v>43611</v>
      </c>
      <c r="AD29" s="125">
        <f t="shared" si="26"/>
        <v>43611</v>
      </c>
      <c r="AE29" s="127" t="str">
        <f t="shared" si="12"/>
        <v/>
      </c>
      <c r="AF29" s="51" t="str">
        <f t="shared" si="13"/>
        <v/>
      </c>
      <c r="AG29" s="29" t="str">
        <f t="shared" si="14"/>
        <v/>
      </c>
      <c r="AH29" s="38"/>
      <c r="AI29" s="175"/>
      <c r="AJ29" s="128">
        <f t="shared" si="27"/>
        <v>43642</v>
      </c>
      <c r="AK29" s="125">
        <f t="shared" si="28"/>
        <v>43642</v>
      </c>
      <c r="AL29" s="126" t="str">
        <f t="shared" si="15"/>
        <v/>
      </c>
      <c r="AM29" s="51" t="str">
        <f t="shared" si="16"/>
        <v/>
      </c>
      <c r="AN29" s="29" t="str">
        <f t="shared" si="17"/>
        <v/>
      </c>
      <c r="AO29" s="37"/>
      <c r="AP29" s="130"/>
    </row>
    <row r="30" spans="1:42" ht="20" customHeight="1" x14ac:dyDescent="0.25">
      <c r="A30" s="128">
        <f t="shared" si="18"/>
        <v>43492</v>
      </c>
      <c r="B30" s="125">
        <f t="shared" si="18"/>
        <v>43492</v>
      </c>
      <c r="C30" s="126" t="str">
        <f t="shared" si="0"/>
        <v/>
      </c>
      <c r="D30" s="51" t="str">
        <f t="shared" si="1"/>
        <v/>
      </c>
      <c r="E30" s="29" t="str">
        <f t="shared" si="2"/>
        <v/>
      </c>
      <c r="F30" s="53"/>
      <c r="G30" s="131"/>
      <c r="H30" s="128">
        <f t="shared" si="19"/>
        <v>43523</v>
      </c>
      <c r="I30" s="125">
        <f t="shared" si="20"/>
        <v>43523</v>
      </c>
      <c r="J30" s="126" t="str">
        <f t="shared" si="3"/>
        <v/>
      </c>
      <c r="K30" s="51" t="str">
        <f t="shared" si="4"/>
        <v/>
      </c>
      <c r="L30" s="29" t="str">
        <f t="shared" si="5"/>
        <v/>
      </c>
      <c r="M30" s="38"/>
      <c r="N30" s="141"/>
      <c r="O30" s="133">
        <f t="shared" si="21"/>
        <v>43551</v>
      </c>
      <c r="P30" s="125">
        <f t="shared" si="22"/>
        <v>43551</v>
      </c>
      <c r="Q30" s="126" t="str">
        <f t="shared" si="6"/>
        <v/>
      </c>
      <c r="R30" s="51" t="str">
        <f t="shared" si="7"/>
        <v/>
      </c>
      <c r="S30" s="29" t="str">
        <f t="shared" si="8"/>
        <v/>
      </c>
      <c r="T30" s="38"/>
      <c r="U30" s="169"/>
      <c r="V30" s="128">
        <f t="shared" si="23"/>
        <v>43582</v>
      </c>
      <c r="W30" s="125">
        <f t="shared" si="24"/>
        <v>43582</v>
      </c>
      <c r="X30" s="127" t="str">
        <f t="shared" si="9"/>
        <v/>
      </c>
      <c r="Y30" s="51" t="str">
        <f t="shared" si="10"/>
        <v/>
      </c>
      <c r="Z30" s="29" t="str">
        <f t="shared" si="11"/>
        <v/>
      </c>
      <c r="AA30" s="56"/>
      <c r="AB30" s="130"/>
      <c r="AC30" s="133">
        <f t="shared" si="25"/>
        <v>43612</v>
      </c>
      <c r="AD30" s="125">
        <f t="shared" si="26"/>
        <v>43612</v>
      </c>
      <c r="AE30" s="127" t="str">
        <f t="shared" si="12"/>
        <v>x</v>
      </c>
      <c r="AF30" s="51" t="str">
        <f t="shared" si="13"/>
        <v/>
      </c>
      <c r="AG30" s="29" t="str">
        <f t="shared" si="14"/>
        <v>Pfingstsonntag</v>
      </c>
      <c r="AH30" s="38"/>
      <c r="AI30" s="175"/>
      <c r="AJ30" s="128">
        <f t="shared" si="27"/>
        <v>43643</v>
      </c>
      <c r="AK30" s="125">
        <f t="shared" si="28"/>
        <v>43643</v>
      </c>
      <c r="AL30" s="126" t="str">
        <f t="shared" si="15"/>
        <v/>
      </c>
      <c r="AM30" s="51" t="str">
        <f t="shared" si="16"/>
        <v/>
      </c>
      <c r="AN30" s="29" t="str">
        <f t="shared" si="17"/>
        <v/>
      </c>
      <c r="AO30" s="37"/>
      <c r="AP30" s="130"/>
    </row>
    <row r="31" spans="1:42" ht="20" customHeight="1" x14ac:dyDescent="0.25">
      <c r="A31" s="128">
        <f>IF(MONTH(A30+1)&gt;MONTH(A30),"",A30+1)</f>
        <v>43493</v>
      </c>
      <c r="B31" s="125">
        <f>IF(MONTH(B30+1)&gt;MONTH(B30),"",B30+1)</f>
        <v>43493</v>
      </c>
      <c r="C31" s="126" t="str">
        <f t="shared" si="0"/>
        <v/>
      </c>
      <c r="D31" s="51" t="str">
        <f t="shared" si="1"/>
        <v/>
      </c>
      <c r="E31" s="29" t="str">
        <f t="shared" si="2"/>
        <v/>
      </c>
      <c r="F31" s="53"/>
      <c r="G31" s="131"/>
      <c r="H31" s="128" t="str">
        <f>IF(MONTH(H30+1)&gt;MONTH(H30),"",H30+1)</f>
        <v/>
      </c>
      <c r="I31" s="125" t="str">
        <f>IF(MONTH(I30+1)&gt;MONTH(I30),"",I30+1)</f>
        <v/>
      </c>
      <c r="J31" s="126" t="str">
        <f t="shared" si="3"/>
        <v/>
      </c>
      <c r="K31" s="51" t="str">
        <f t="shared" si="4"/>
        <v/>
      </c>
      <c r="L31" s="29" t="str">
        <f t="shared" si="5"/>
        <v/>
      </c>
      <c r="M31" s="38"/>
      <c r="N31" s="141"/>
      <c r="O31" s="133">
        <f>IF(MONTH(O30+1)&gt;MONTH(O30),"",O30+1)</f>
        <v>43552</v>
      </c>
      <c r="P31" s="125">
        <f>IF(MONTH(P30+1)&gt;MONTH(P30),"",P30+1)</f>
        <v>43552</v>
      </c>
      <c r="Q31" s="126" t="str">
        <f t="shared" si="6"/>
        <v/>
      </c>
      <c r="R31" s="51" t="str">
        <f t="shared" si="7"/>
        <v/>
      </c>
      <c r="S31" s="29" t="str">
        <f t="shared" si="8"/>
        <v/>
      </c>
      <c r="T31" s="38"/>
      <c r="U31" s="169"/>
      <c r="V31" s="128">
        <f>IF(MONTH(V30+1)&gt;MONTH(V30),"",V30+1)</f>
        <v>43583</v>
      </c>
      <c r="W31" s="125">
        <f>IF(MONTH(W30+1)&gt;MONTH(W30),"",W30+1)</f>
        <v>43583</v>
      </c>
      <c r="X31" s="127" t="str">
        <f t="shared" si="9"/>
        <v/>
      </c>
      <c r="Y31" s="51" t="str">
        <f t="shared" si="10"/>
        <v/>
      </c>
      <c r="Z31" s="29" t="str">
        <f t="shared" si="11"/>
        <v/>
      </c>
      <c r="AA31" s="56"/>
      <c r="AB31" s="130"/>
      <c r="AC31" s="133">
        <f>IF(MONTH(AC30+1)&gt;MONTH(AC30),"",AC30+1)</f>
        <v>43613</v>
      </c>
      <c r="AD31" s="125">
        <f>IF(MONTH(AD30+1)&gt;MONTH(AD30),"",AD30+1)</f>
        <v>43613</v>
      </c>
      <c r="AE31" s="127" t="str">
        <f t="shared" si="12"/>
        <v>x</v>
      </c>
      <c r="AF31" s="51">
        <f t="shared" si="13"/>
        <v>22</v>
      </c>
      <c r="AG31" s="29" t="str">
        <f t="shared" si="14"/>
        <v>Pfingstmontag</v>
      </c>
      <c r="AH31" s="38"/>
      <c r="AI31" s="175"/>
      <c r="AJ31" s="128">
        <f>IF(MONTH(AJ30+1)&gt;MONTH(AJ30),"",AJ30+1)</f>
        <v>43644</v>
      </c>
      <c r="AK31" s="125">
        <f>IF(MONTH(AK30+1)&gt;MONTH(AK30),"",AK30+1)</f>
        <v>43644</v>
      </c>
      <c r="AL31" s="126" t="str">
        <f t="shared" si="15"/>
        <v/>
      </c>
      <c r="AM31" s="51" t="str">
        <f t="shared" si="16"/>
        <v/>
      </c>
      <c r="AN31" s="29" t="str">
        <f t="shared" si="17"/>
        <v/>
      </c>
      <c r="AO31" s="37"/>
      <c r="AP31" s="130"/>
    </row>
    <row r="32" spans="1:42" ht="20" customHeight="1" x14ac:dyDescent="0.25">
      <c r="A32" s="128">
        <f>IF(A31="","",IF(MONTH(A31+1)&gt;MONTH(A31),"",A31+1))</f>
        <v>43494</v>
      </c>
      <c r="B32" s="125">
        <f>IF(B31="","",IF(MONTH(B31+1)&gt;MONTH(B31),"",B31+1))</f>
        <v>43494</v>
      </c>
      <c r="C32" s="126" t="str">
        <f t="shared" si="0"/>
        <v/>
      </c>
      <c r="D32" s="51">
        <f t="shared" si="1"/>
        <v>5</v>
      </c>
      <c r="E32" s="29" t="str">
        <f t="shared" si="2"/>
        <v/>
      </c>
      <c r="F32" s="54"/>
      <c r="G32" s="131"/>
      <c r="H32" s="128" t="str">
        <f>IF(H31="","",IF(MONTH(H31+1)&gt;MONTH(H31),"",H31+1))</f>
        <v/>
      </c>
      <c r="I32" s="125" t="str">
        <f>IF(I31="","",IF(MONTH(I31+1)&gt;MONTH(I31),"",I31+1))</f>
        <v/>
      </c>
      <c r="J32" s="126" t="str">
        <f t="shared" si="3"/>
        <v/>
      </c>
      <c r="K32" s="51" t="str">
        <f t="shared" si="4"/>
        <v/>
      </c>
      <c r="L32" s="29" t="str">
        <f t="shared" si="5"/>
        <v/>
      </c>
      <c r="M32" s="38"/>
      <c r="N32" s="142"/>
      <c r="O32" s="133">
        <f>IF(O31="","",IF(MONTH(O31+1)&gt;MONTH(O31),"",O31+1))</f>
        <v>43553</v>
      </c>
      <c r="P32" s="125">
        <f>IF(P31="","",IF(MONTH(P31+1)&gt;MONTH(P31),"",P31+1))</f>
        <v>43553</v>
      </c>
      <c r="Q32" s="126" t="str">
        <f t="shared" si="6"/>
        <v/>
      </c>
      <c r="R32" s="51" t="str">
        <f t="shared" si="7"/>
        <v/>
      </c>
      <c r="S32" s="29" t="str">
        <f t="shared" si="8"/>
        <v/>
      </c>
      <c r="T32" s="38"/>
      <c r="U32" s="169"/>
      <c r="V32" s="128">
        <f>IF(V31="","",IF(MONTH(V31+1)&gt;MONTH(V31),"",V31+1))</f>
        <v>43584</v>
      </c>
      <c r="W32" s="125">
        <f>IF(W31="","",IF(MONTH(W31+1)&gt;MONTH(W31),"",W31+1))</f>
        <v>43584</v>
      </c>
      <c r="X32" s="127" t="str">
        <f t="shared" si="9"/>
        <v/>
      </c>
      <c r="Y32" s="51" t="str">
        <f t="shared" si="10"/>
        <v/>
      </c>
      <c r="Z32" s="29" t="str">
        <f t="shared" si="11"/>
        <v/>
      </c>
      <c r="AA32" s="56"/>
      <c r="AB32" s="130"/>
      <c r="AC32" s="133">
        <f>IF(AC31="","",IF(MONTH(AC31+1)&gt;MONTH(AC31),"",AC31+1))</f>
        <v>43614</v>
      </c>
      <c r="AD32" s="125">
        <f>IF(AD31="","",IF(MONTH(AD31+1)&gt;MONTH(AD31),"",AD31+1))</f>
        <v>43614</v>
      </c>
      <c r="AE32" s="127">
        <f t="shared" si="12"/>
        <v>1</v>
      </c>
      <c r="AF32" s="51" t="str">
        <f t="shared" si="13"/>
        <v/>
      </c>
      <c r="AG32" s="29" t="str">
        <f t="shared" si="14"/>
        <v>Ferien</v>
      </c>
      <c r="AH32" s="38"/>
      <c r="AI32" s="175"/>
      <c r="AJ32" s="128">
        <f>IF(AJ31="","",IF(MONTH(AJ31+1)&gt;MONTH(AJ31),"",AJ31+1))</f>
        <v>43645</v>
      </c>
      <c r="AK32" s="125">
        <f>IF(AK31="","",IF(MONTH(AK31+1)&gt;MONTH(AK31),"",AK31+1))</f>
        <v>43645</v>
      </c>
      <c r="AL32" s="126" t="str">
        <f t="shared" si="15"/>
        <v/>
      </c>
      <c r="AM32" s="51" t="str">
        <f t="shared" si="16"/>
        <v/>
      </c>
      <c r="AN32" s="29" t="str">
        <f t="shared" si="17"/>
        <v/>
      </c>
      <c r="AO32" s="37"/>
      <c r="AP32" s="129"/>
    </row>
    <row r="33" spans="1:42" ht="20" customHeight="1" x14ac:dyDescent="0.25">
      <c r="A33" s="150">
        <f>IF(A32="","",IF(MONTH(A32+1)&gt;MONTH(A32),"",A32+1))</f>
        <v>43495</v>
      </c>
      <c r="B33" s="151">
        <f>IF(B32="","",IF(MONTH(B32+1)&gt;MONTH(B32),"",B32+1))</f>
        <v>43495</v>
      </c>
      <c r="C33" s="152" t="str">
        <f t="shared" si="0"/>
        <v/>
      </c>
      <c r="D33" s="153" t="str">
        <f t="shared" si="1"/>
        <v/>
      </c>
      <c r="E33" s="154" t="str">
        <f t="shared" si="2"/>
        <v/>
      </c>
      <c r="F33" s="155"/>
      <c r="G33" s="156"/>
      <c r="H33" s="150" t="str">
        <f>IF(H32="","",IF(MONTH(H32+1)&gt;MONTH(H32),"",H32+1))</f>
        <v/>
      </c>
      <c r="I33" s="151" t="str">
        <f>IF(I32="","",IF(MONTH(I32+1)&gt;MONTH(I32),"",I32+1))</f>
        <v/>
      </c>
      <c r="J33" s="152" t="str">
        <f t="shared" si="3"/>
        <v/>
      </c>
      <c r="K33" s="153" t="str">
        <f t="shared" si="4"/>
        <v/>
      </c>
      <c r="L33" s="154" t="str">
        <f t="shared" si="5"/>
        <v/>
      </c>
      <c r="M33" s="160"/>
      <c r="N33" s="158"/>
      <c r="O33" s="159">
        <f>IF(O32="","",IF(MONTH(O32+1)&gt;MONTH(O32),"",O32+1))</f>
        <v>43554</v>
      </c>
      <c r="P33" s="151">
        <f>IF(P32="","",IF(MONTH(P32+1)&gt;MONTH(P32),"",P32+1))</f>
        <v>43554</v>
      </c>
      <c r="Q33" s="152" t="str">
        <f t="shared" si="6"/>
        <v/>
      </c>
      <c r="R33" s="153" t="str">
        <f t="shared" si="7"/>
        <v/>
      </c>
      <c r="S33" s="154" t="str">
        <f t="shared" si="8"/>
        <v/>
      </c>
      <c r="T33" s="160"/>
      <c r="U33" s="172"/>
      <c r="V33" s="150" t="str">
        <f>IF(V32="","",IF(MONTH(V32+1)&gt;MONTH(V32),"",V32+1))</f>
        <v/>
      </c>
      <c r="W33" s="151" t="str">
        <f>IF(W32="","",IF(MONTH(W32+1)&gt;MONTH(W32),"",W32+1))</f>
        <v/>
      </c>
      <c r="X33" s="161" t="str">
        <f t="shared" si="9"/>
        <v/>
      </c>
      <c r="Y33" s="153" t="str">
        <f t="shared" si="10"/>
        <v/>
      </c>
      <c r="Z33" s="154" t="str">
        <f t="shared" si="11"/>
        <v/>
      </c>
      <c r="AA33" s="165"/>
      <c r="AB33" s="163"/>
      <c r="AC33" s="159">
        <f>IF(AC32="","",IF(MONTH(AC32+1)&gt;MONTH(AC32),"",AC32+1))</f>
        <v>43615</v>
      </c>
      <c r="AD33" s="151">
        <f>IF(AD32="","",IF(MONTH(AD32+1)&gt;MONTH(AD32),"",AD32+1))</f>
        <v>43615</v>
      </c>
      <c r="AE33" s="161">
        <f t="shared" si="12"/>
        <v>1</v>
      </c>
      <c r="AF33" s="153" t="str">
        <f t="shared" si="13"/>
        <v/>
      </c>
      <c r="AG33" s="154" t="str">
        <f t="shared" si="14"/>
        <v>Ferien</v>
      </c>
      <c r="AH33" s="160"/>
      <c r="AI33" s="178"/>
      <c r="AJ33" s="150" t="str">
        <f>IF(AJ32="","",IF(MONTH(AJ32+1)&gt;MONTH(AJ32),"",AJ32+1))</f>
        <v/>
      </c>
      <c r="AK33" s="151" t="str">
        <f>IF(AK32="","",IF(MONTH(AK32+1)&gt;MONTH(AK32),"",AK32+1))</f>
        <v/>
      </c>
      <c r="AL33" s="152" t="str">
        <f t="shared" si="15"/>
        <v/>
      </c>
      <c r="AM33" s="153" t="str">
        <f t="shared" si="16"/>
        <v/>
      </c>
      <c r="AN33" s="154" t="str">
        <f t="shared" si="17"/>
        <v/>
      </c>
      <c r="AO33" s="160"/>
      <c r="AP33" s="166"/>
    </row>
    <row r="34" spans="1:42" ht="20" customHeight="1" x14ac:dyDescent="0.25">
      <c r="A34" s="206" t="s">
        <v>47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8"/>
    </row>
  </sheetData>
  <sheetProtection algorithmName="SHA-512" hashValue="zf/26+qlnZtAEUWDvTlyPysL7MXssdRifIP9kaOyee7gkDG7RmhLThvLBJT0GTDh9zIIgDBeOk9xSu7g3xs98w==" saltValue="AMExi0R1y+WRaoEfpBf4Kg==" spinCount="100000" sheet="1" objects="1" scenarios="1" formatCells="0" formatColumns="0" formatRows="0" selectLockedCells="1"/>
  <mergeCells count="8">
    <mergeCell ref="A34:AP34"/>
    <mergeCell ref="A1:AP1"/>
    <mergeCell ref="A2:G2"/>
    <mergeCell ref="H2:N2"/>
    <mergeCell ref="O2:U2"/>
    <mergeCell ref="V2:AB2"/>
    <mergeCell ref="AC2:AI2"/>
    <mergeCell ref="AJ2:AP2"/>
  </mergeCells>
  <phoneticPr fontId="14" type="noConversion"/>
  <conditionalFormatting sqref="A3:E33">
    <cfRule type="expression" dxfId="150" priority="1" stopIfTrue="1">
      <formula>IF($C3=2,TRUE,FALSE)</formula>
    </cfRule>
    <cfRule type="expression" dxfId="149" priority="2" stopIfTrue="1">
      <formula>IF(OR(WEEKDAY($A3,2)=7,UPPER($C3)="X"),TRUE,FALSE)</formula>
    </cfRule>
    <cfRule type="expression" dxfId="148" priority="3" stopIfTrue="1">
      <formula>IF(WEEKDAY($A3,2)=6,TRUE,FALSE)</formula>
    </cfRule>
    <cfRule type="expression" dxfId="147" priority="4" stopIfTrue="1">
      <formula>IF(AND(WEEKDAY($A3,2)&lt;6,$C3=1),TRUE,FALSE)</formula>
    </cfRule>
  </conditionalFormatting>
  <conditionalFormatting sqref="H3:L33">
    <cfRule type="expression" dxfId="146" priority="5" stopIfTrue="1">
      <formula>IF($J3=2,TRUE,FALSE)</formula>
    </cfRule>
    <cfRule type="expression" dxfId="145" priority="6" stopIfTrue="1">
      <formula>IF(OR(WEEKDAY($H3,2)=7,UPPER($J3)="X"),TRUE,FALSE)</formula>
    </cfRule>
    <cfRule type="expression" dxfId="144" priority="7" stopIfTrue="1">
      <formula>IF(WEEKDAY($H3,2)=6,TRUE,FALSE)</formula>
    </cfRule>
    <cfRule type="expression" dxfId="143" priority="8" stopIfTrue="1">
      <formula>IF(AND(WEEKDAY($H3,2)&lt;6,$J3=1),TRUE,FALSE)</formula>
    </cfRule>
  </conditionalFormatting>
  <conditionalFormatting sqref="O3:S33">
    <cfRule type="expression" dxfId="142" priority="9" stopIfTrue="1">
      <formula>IF($Q3=2,TRUE,FALSE)</formula>
    </cfRule>
    <cfRule type="expression" dxfId="141" priority="10" stopIfTrue="1">
      <formula>IF(OR(WEEKDAY($O3,2)=7,UPPER($Q3)="X"),TRUE,FALSE)</formula>
    </cfRule>
    <cfRule type="expression" dxfId="140" priority="11" stopIfTrue="1">
      <formula>IF(WEEKDAY($O3,2)=6,TRUE,FALSE)</formula>
    </cfRule>
    <cfRule type="expression" dxfId="139" priority="12" stopIfTrue="1">
      <formula>IF(AND(WEEKDAY($O3,2)&lt;6,$Q3=1),TRUE,FALSE)</formula>
    </cfRule>
  </conditionalFormatting>
  <conditionalFormatting sqref="V3:Z33">
    <cfRule type="expression" dxfId="138" priority="13" stopIfTrue="1">
      <formula>IF($X3=2,TRUE,FALSE)</formula>
    </cfRule>
    <cfRule type="expression" dxfId="137" priority="14" stopIfTrue="1">
      <formula>IF(OR(WEEKDAY($V3,2)=7,UPPER($X3)="X"),TRUE,FALSE)</formula>
    </cfRule>
    <cfRule type="expression" dxfId="136" priority="15" stopIfTrue="1">
      <formula>IF(WEEKDAY($V3,2)=6,TRUE,FALSE)</formula>
    </cfRule>
    <cfRule type="expression" dxfId="135" priority="16" stopIfTrue="1">
      <formula>IF(AND(WEEKDAY($V3,2)&lt;6,$X3=1),TRUE,FALSE)</formula>
    </cfRule>
  </conditionalFormatting>
  <conditionalFormatting sqref="AC3:AG33">
    <cfRule type="expression" dxfId="134" priority="17" stopIfTrue="1">
      <formula>IF($AE3=2,TRUE,FALSE)</formula>
    </cfRule>
    <cfRule type="expression" dxfId="133" priority="18" stopIfTrue="1">
      <formula>IF(OR(WEEKDAY($AC3,2)=7,UPPER($AE3)="X"),TRUE,FALSE)</formula>
    </cfRule>
    <cfRule type="expression" dxfId="132" priority="19" stopIfTrue="1">
      <formula>IF(WEEKDAY($AC3,2)=6,TRUE,FALSE)</formula>
    </cfRule>
    <cfRule type="expression" dxfId="131" priority="20" stopIfTrue="1">
      <formula>IF(AND(WEEKDAY($AC3,2)&lt;6,$AE3=1),TRUE,FALSE)</formula>
    </cfRule>
  </conditionalFormatting>
  <conditionalFormatting sqref="AJ3:AN33">
    <cfRule type="expression" dxfId="130" priority="21" stopIfTrue="1">
      <formula>IF($AL3=2,TRUE,FALSE)</formula>
    </cfRule>
    <cfRule type="expression" dxfId="129" priority="22" stopIfTrue="1">
      <formula>IF(OR(WEEKDAY($AJ3,2)=7,UPPER($AL3)="X"),TRUE,FALSE)</formula>
    </cfRule>
    <cfRule type="expression" dxfId="128" priority="23" stopIfTrue="1">
      <formula>IF(WEEKDAY($AJ3,2)=6,TRUE,FALSE)</formula>
    </cfRule>
    <cfRule type="expression" dxfId="127" priority="24" stopIfTrue="1">
      <formula>IF(AND(WEEKDAY($AJ3,2)&lt;6,$AL3=1),TRUE,FALSE)</formula>
    </cfRule>
  </conditionalFormatting>
  <hyperlinks>
    <hyperlink ref="A34" r:id="rId1" xr:uid="{8A70124F-D448-4AF7-B60B-26E2D7764A24}"/>
  </hyperlinks>
  <pageMargins left="0.39374999999999999" right="0.39374999999999999" top="0.39374999999999999" bottom="0.39374999999999999" header="0.51180555555555551" footer="0.51180555555555551"/>
  <pageSetup paperSize="9" scale="75" firstPageNumber="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011">
    <tabColor indexed="22"/>
    <pageSetUpPr fitToPage="1"/>
  </sheetPr>
  <dimension ref="A1:AP34"/>
  <sheetViews>
    <sheetView showGridLines="0" showZeros="0" zoomScaleNormal="100" workbookViewId="0">
      <selection activeCell="F3" sqref="F3"/>
    </sheetView>
  </sheetViews>
  <sheetFormatPr baseColWidth="10" defaultColWidth="4.453125" defaultRowHeight="13" x14ac:dyDescent="0.25"/>
  <cols>
    <col min="1" max="1" width="3.1796875" style="17" customWidth="1"/>
    <col min="2" max="2" width="3.6328125" style="18" customWidth="1"/>
    <col min="3" max="3" width="2" style="19" hidden="1" customWidth="1"/>
    <col min="4" max="4" width="3.1796875" style="55" customWidth="1"/>
    <col min="5" max="5" width="18.1796875" style="20" customWidth="1"/>
    <col min="6" max="6" width="1.6328125" style="21" customWidth="1"/>
    <col min="7" max="7" width="1.6328125" style="18" customWidth="1"/>
    <col min="8" max="8" width="3.1796875" style="17" customWidth="1"/>
    <col min="9" max="9" width="3.6328125" style="18" customWidth="1"/>
    <col min="10" max="10" width="3.6328125" style="19" hidden="1" customWidth="1"/>
    <col min="11" max="11" width="3.1796875" style="55" customWidth="1"/>
    <col min="12" max="12" width="18.1796875" style="20" customWidth="1"/>
    <col min="13" max="13" width="1.6328125" style="20" customWidth="1"/>
    <col min="14" max="14" width="1.6328125" style="21" customWidth="1"/>
    <col min="15" max="15" width="3.1796875" style="17" customWidth="1"/>
    <col min="16" max="16" width="3.6328125" style="18" customWidth="1"/>
    <col min="17" max="17" width="3.6328125" style="19" hidden="1" customWidth="1"/>
    <col min="18" max="18" width="3.1796875" style="55" customWidth="1"/>
    <col min="19" max="19" width="18.1796875" style="20" customWidth="1"/>
    <col min="20" max="20" width="1.6328125" style="20" customWidth="1"/>
    <col min="21" max="21" width="1.6328125" style="21" customWidth="1"/>
    <col min="22" max="22" width="3.1796875" style="17" customWidth="1"/>
    <col min="23" max="23" width="3.6328125" style="18" customWidth="1"/>
    <col min="24" max="24" width="3.1796875" style="55" hidden="1" customWidth="1"/>
    <col min="25" max="25" width="3.1796875" style="55" customWidth="1"/>
    <col min="26" max="26" width="18.1796875" style="20" customWidth="1"/>
    <col min="27" max="27" width="1.6328125" style="18" customWidth="1"/>
    <col min="28" max="28" width="1.6328125" style="21" customWidth="1"/>
    <col min="29" max="29" width="3.1796875" style="17" customWidth="1"/>
    <col min="30" max="30" width="3.6328125" style="18" customWidth="1"/>
    <col min="31" max="31" width="3.1796875" style="55" hidden="1" customWidth="1"/>
    <col min="32" max="32" width="3.1796875" style="55" customWidth="1"/>
    <col min="33" max="33" width="18.1796875" style="20" customWidth="1"/>
    <col min="34" max="35" width="1.6328125" style="20" customWidth="1"/>
    <col min="36" max="36" width="3.1796875" style="17" customWidth="1"/>
    <col min="37" max="37" width="3.6328125" style="18" customWidth="1"/>
    <col min="38" max="38" width="2.453125" style="19" hidden="1" customWidth="1"/>
    <col min="39" max="39" width="3.1796875" style="55" customWidth="1"/>
    <col min="40" max="40" width="18.1796875" style="20" customWidth="1"/>
    <col min="41" max="42" width="1.6328125" style="20" customWidth="1"/>
    <col min="43" max="44" width="4.453125" style="21" customWidth="1"/>
    <col min="45" max="45" width="8.81640625" style="21" bestFit="1" customWidth="1"/>
    <col min="46" max="16384" width="4.453125" style="21"/>
  </cols>
  <sheetData>
    <row r="1" spans="1:42" s="24" customFormat="1" ht="60" customHeight="1" x14ac:dyDescent="0.25">
      <c r="A1" s="209">
        <f>Jahr</f>
        <v>2023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1"/>
    </row>
    <row r="2" spans="1:42" s="23" customFormat="1" ht="25" customHeight="1" x14ac:dyDescent="0.25">
      <c r="A2" s="212">
        <f>DATEVALUE("1.7."&amp;A1)</f>
        <v>43646</v>
      </c>
      <c r="B2" s="213"/>
      <c r="C2" s="213"/>
      <c r="D2" s="213"/>
      <c r="E2" s="213"/>
      <c r="F2" s="213"/>
      <c r="G2" s="213"/>
      <c r="H2" s="213">
        <f>DATEVALUE("1.8."&amp;A1)</f>
        <v>43677</v>
      </c>
      <c r="I2" s="213"/>
      <c r="J2" s="213"/>
      <c r="K2" s="213"/>
      <c r="L2" s="213"/>
      <c r="M2" s="213"/>
      <c r="N2" s="213"/>
      <c r="O2" s="213">
        <f>DATEVALUE("1.9."&amp;A1)</f>
        <v>43708</v>
      </c>
      <c r="P2" s="213"/>
      <c r="Q2" s="213"/>
      <c r="R2" s="213"/>
      <c r="S2" s="213"/>
      <c r="T2" s="213"/>
      <c r="U2" s="213"/>
      <c r="V2" s="213">
        <f>DATEVALUE("1.10."&amp;A1)</f>
        <v>43738</v>
      </c>
      <c r="W2" s="213"/>
      <c r="X2" s="213"/>
      <c r="Y2" s="213"/>
      <c r="Z2" s="213"/>
      <c r="AA2" s="213"/>
      <c r="AB2" s="213"/>
      <c r="AC2" s="213">
        <f>DATEVALUE("1.11."&amp;A1)</f>
        <v>43769</v>
      </c>
      <c r="AD2" s="213"/>
      <c r="AE2" s="213"/>
      <c r="AF2" s="213"/>
      <c r="AG2" s="213"/>
      <c r="AH2" s="213"/>
      <c r="AI2" s="213"/>
      <c r="AJ2" s="213">
        <f>DATEVALUE("1.12."&amp;A1)</f>
        <v>43799</v>
      </c>
      <c r="AK2" s="213"/>
      <c r="AL2" s="213"/>
      <c r="AM2" s="213"/>
      <c r="AN2" s="213"/>
      <c r="AO2" s="213"/>
      <c r="AP2" s="214"/>
    </row>
    <row r="3" spans="1:42" ht="20" customHeight="1" x14ac:dyDescent="0.25">
      <c r="A3" s="134">
        <f>A2</f>
        <v>43646</v>
      </c>
      <c r="B3" s="135">
        <f>A2</f>
        <v>43646</v>
      </c>
      <c r="C3" s="136" t="str">
        <f t="shared" ref="C3:C33" si="0">IF(ISERROR(VLOOKUP(B3,Feiertage,2,FALSE)),"",(VLOOKUP(B3,Feiertage,3,FALSE)))</f>
        <v/>
      </c>
      <c r="D3" s="137" t="str">
        <f t="shared" ref="D3:D33" si="1">IF(A3="","",IF(WEEKDAY(A3,1)=2,WEEKNUM(A3,1),""))</f>
        <v/>
      </c>
      <c r="E3" s="138" t="str">
        <f t="shared" ref="E3:E33" si="2">IF(ISERROR(VLOOKUP(B3,Feiertage,2,FALSE)),"",(VLOOKUP(B3,Feiertage,2,FALSE)))</f>
        <v/>
      </c>
      <c r="F3" s="143"/>
      <c r="G3" s="144"/>
      <c r="H3" s="134">
        <f>H2</f>
        <v>43677</v>
      </c>
      <c r="I3" s="135">
        <f>H2</f>
        <v>43677</v>
      </c>
      <c r="J3" s="136">
        <f t="shared" ref="J3:J33" si="3">IF(ISERROR(VLOOKUP(I3,Feiertage,2,FALSE)),"",(VLOOKUP(I3,Feiertage,3,FALSE)))</f>
        <v>1</v>
      </c>
      <c r="K3" s="137" t="str">
        <f t="shared" ref="K3:K33" si="4">IF(H3="","",IF(WEEKDAY(H3,1)=2,WEEKNUM(H3,1),""))</f>
        <v/>
      </c>
      <c r="L3" s="138" t="str">
        <f t="shared" ref="L3:L33" si="5">IF(ISERROR(VLOOKUP(I3,Feiertage,2,FALSE)),"",(VLOOKUP(I3,Feiertage,2,FALSE)))</f>
        <v>Ferien</v>
      </c>
      <c r="M3" s="139"/>
      <c r="N3" s="140"/>
      <c r="O3" s="145">
        <f>O2</f>
        <v>43708</v>
      </c>
      <c r="P3" s="135">
        <f>O2</f>
        <v>43708</v>
      </c>
      <c r="Q3" s="136">
        <f t="shared" ref="Q3:Q33" si="6">IF(ISERROR(VLOOKUP(P3,Feiertage,2,FALSE)),"",(VLOOKUP(P3,Feiertage,3,FALSE)))</f>
        <v>1</v>
      </c>
      <c r="R3" s="137" t="str">
        <f t="shared" ref="R3:R33" si="7">IF(O3="","",IF(WEEKDAY(O3,1)=2,WEEKNUM(O3,1),""))</f>
        <v/>
      </c>
      <c r="S3" s="138" t="str">
        <f t="shared" ref="S3:S33" si="8">IF(ISERROR(VLOOKUP(P3,Feiertage,2,FALSE)),"",(VLOOKUP(P3,Feiertage,2,FALSE)))</f>
        <v>Ferien</v>
      </c>
      <c r="T3" s="146"/>
      <c r="U3" s="167"/>
      <c r="V3" s="134">
        <f>V2</f>
        <v>43738</v>
      </c>
      <c r="W3" s="135">
        <f>V2</f>
        <v>43738</v>
      </c>
      <c r="X3" s="147" t="str">
        <f t="shared" ref="X3:X33" si="9">IF(ISERROR(VLOOKUP(W3,Feiertage,2,FALSE)),"",(VLOOKUP(W3,Feiertage,3,FALSE)))</f>
        <v/>
      </c>
      <c r="Y3" s="137" t="str">
        <f t="shared" ref="Y3:Y33" si="10">IF(V3="","",IF(WEEKDAY(V3,1)=2,WEEKNUM(V3,1),""))</f>
        <v/>
      </c>
      <c r="Z3" s="138" t="str">
        <f t="shared" ref="Z3:Z33" si="11">IF(ISERROR(VLOOKUP(W3,Feiertage,2,FALSE)),"",(VLOOKUP(W3,Feiertage,2,FALSE)))</f>
        <v/>
      </c>
      <c r="AA3" s="148"/>
      <c r="AB3" s="140"/>
      <c r="AC3" s="145">
        <f>AC2</f>
        <v>43769</v>
      </c>
      <c r="AD3" s="135">
        <f>AC2</f>
        <v>43769</v>
      </c>
      <c r="AE3" s="147" t="str">
        <f t="shared" ref="AE3:AE33" si="12">IF(ISERROR(VLOOKUP(AD3,Feiertage,2,FALSE)),"",(VLOOKUP(AD3,Feiertage,3,FALSE)))</f>
        <v>x</v>
      </c>
      <c r="AF3" s="137" t="str">
        <f t="shared" ref="AF3:AF33" si="13">IF(AC3="","",IF(WEEKDAY(AC3,1)=2,WEEKNUM(AC3,1),""))</f>
        <v/>
      </c>
      <c r="AG3" s="138" t="str">
        <f t="shared" ref="AG3:AG33" si="14">IF(ISERROR(VLOOKUP(AD3,Feiertage,2,FALSE)),"",(VLOOKUP(AD3,Feiertage,2,FALSE)))</f>
        <v>Allerheiligen</v>
      </c>
      <c r="AH3" s="146"/>
      <c r="AI3" s="173"/>
      <c r="AJ3" s="134">
        <f>AJ2</f>
        <v>43799</v>
      </c>
      <c r="AK3" s="135">
        <f>AJ2</f>
        <v>43799</v>
      </c>
      <c r="AL3" s="136" t="str">
        <f t="shared" ref="AL3:AL33" si="15">IF(ISERROR(VLOOKUP(AK3,Feiertage,2,FALSE)),"",(VLOOKUP(AK3,Feiertage,3,FALSE)))</f>
        <v/>
      </c>
      <c r="AM3" s="137" t="str">
        <f t="shared" ref="AM3:AM33" si="16">IF(AJ3="","",IF(WEEKDAY(AJ3,1)=2,WEEKNUM(AJ3,1),""))</f>
        <v/>
      </c>
      <c r="AN3" s="138" t="str">
        <f t="shared" ref="AN3:AN33" si="17">IF(ISERROR(VLOOKUP(AK3,Feiertage,2,FALSE)),"",(VLOOKUP(AK3,Feiertage,2,FALSE)))</f>
        <v/>
      </c>
      <c r="AO3" s="146"/>
      <c r="AP3" s="149"/>
    </row>
    <row r="4" spans="1:42" ht="20" customHeight="1" x14ac:dyDescent="0.25">
      <c r="A4" s="128">
        <f t="shared" ref="A4:A30" si="18">A3+1</f>
        <v>43647</v>
      </c>
      <c r="B4" s="125">
        <f t="shared" ref="B4:B30" si="19">B3+1</f>
        <v>43647</v>
      </c>
      <c r="C4" s="126" t="str">
        <f t="shared" si="0"/>
        <v/>
      </c>
      <c r="D4" s="51" t="str">
        <f t="shared" si="1"/>
        <v/>
      </c>
      <c r="E4" s="29" t="str">
        <f t="shared" si="2"/>
        <v/>
      </c>
      <c r="F4" s="53"/>
      <c r="G4" s="131"/>
      <c r="H4" s="128">
        <f t="shared" ref="H4:I30" si="20">H3+1</f>
        <v>43678</v>
      </c>
      <c r="I4" s="125">
        <f t="shared" si="20"/>
        <v>43678</v>
      </c>
      <c r="J4" s="126">
        <f t="shared" si="3"/>
        <v>1</v>
      </c>
      <c r="K4" s="51" t="str">
        <f t="shared" si="4"/>
        <v/>
      </c>
      <c r="L4" s="29" t="str">
        <f t="shared" si="5"/>
        <v>Ferien</v>
      </c>
      <c r="M4" s="38"/>
      <c r="N4" s="141"/>
      <c r="O4" s="133">
        <f t="shared" ref="O4:P30" si="21">O3+1</f>
        <v>43709</v>
      </c>
      <c r="P4" s="125">
        <f t="shared" si="21"/>
        <v>43709</v>
      </c>
      <c r="Q4" s="126">
        <f t="shared" si="6"/>
        <v>1</v>
      </c>
      <c r="R4" s="51" t="str">
        <f t="shared" si="7"/>
        <v/>
      </c>
      <c r="S4" s="29" t="str">
        <f t="shared" si="8"/>
        <v>Ferien</v>
      </c>
      <c r="T4" s="37"/>
      <c r="U4" s="168"/>
      <c r="V4" s="128">
        <f t="shared" ref="V4:W30" si="22">V3+1</f>
        <v>43739</v>
      </c>
      <c r="W4" s="125">
        <f t="shared" si="22"/>
        <v>43739</v>
      </c>
      <c r="X4" s="127" t="str">
        <f t="shared" si="9"/>
        <v/>
      </c>
      <c r="Y4" s="51">
        <f t="shared" si="10"/>
        <v>40</v>
      </c>
      <c r="Z4" s="29" t="str">
        <f t="shared" si="11"/>
        <v/>
      </c>
      <c r="AA4" s="56"/>
      <c r="AB4" s="141"/>
      <c r="AC4" s="133">
        <f t="shared" ref="AC4:AD30" si="23">AC3+1</f>
        <v>43770</v>
      </c>
      <c r="AD4" s="125">
        <f t="shared" si="23"/>
        <v>43770</v>
      </c>
      <c r="AE4" s="127">
        <f t="shared" si="12"/>
        <v>1</v>
      </c>
      <c r="AF4" s="51" t="str">
        <f t="shared" si="13"/>
        <v/>
      </c>
      <c r="AG4" s="29" t="str">
        <f t="shared" si="14"/>
        <v>Ferien</v>
      </c>
      <c r="AH4" s="37"/>
      <c r="AI4" s="174"/>
      <c r="AJ4" s="128">
        <f t="shared" ref="AJ4:AK30" si="24">AJ3+1</f>
        <v>43800</v>
      </c>
      <c r="AK4" s="125">
        <f t="shared" si="24"/>
        <v>43800</v>
      </c>
      <c r="AL4" s="126" t="str">
        <f t="shared" si="15"/>
        <v/>
      </c>
      <c r="AM4" s="51" t="str">
        <f t="shared" si="16"/>
        <v/>
      </c>
      <c r="AN4" s="29" t="str">
        <f t="shared" si="17"/>
        <v/>
      </c>
      <c r="AO4" s="37"/>
      <c r="AP4" s="129"/>
    </row>
    <row r="5" spans="1:42" ht="20" customHeight="1" x14ac:dyDescent="0.25">
      <c r="A5" s="128">
        <f t="shared" si="18"/>
        <v>43648</v>
      </c>
      <c r="B5" s="125">
        <f t="shared" si="19"/>
        <v>43648</v>
      </c>
      <c r="C5" s="126" t="str">
        <f t="shared" si="0"/>
        <v/>
      </c>
      <c r="D5" s="51">
        <f t="shared" si="1"/>
        <v>27</v>
      </c>
      <c r="E5" s="29" t="str">
        <f t="shared" si="2"/>
        <v/>
      </c>
      <c r="F5" s="53"/>
      <c r="G5" s="131"/>
      <c r="H5" s="128">
        <f t="shared" si="20"/>
        <v>43679</v>
      </c>
      <c r="I5" s="125">
        <f t="shared" si="20"/>
        <v>43679</v>
      </c>
      <c r="J5" s="126">
        <f t="shared" si="3"/>
        <v>1</v>
      </c>
      <c r="K5" s="51" t="str">
        <f t="shared" si="4"/>
        <v/>
      </c>
      <c r="L5" s="29" t="str">
        <f t="shared" si="5"/>
        <v>Ferien</v>
      </c>
      <c r="M5" s="38"/>
      <c r="N5" s="141"/>
      <c r="O5" s="133">
        <f t="shared" si="21"/>
        <v>43710</v>
      </c>
      <c r="P5" s="125">
        <f t="shared" si="21"/>
        <v>43710</v>
      </c>
      <c r="Q5" s="126">
        <f t="shared" si="6"/>
        <v>1</v>
      </c>
      <c r="R5" s="51" t="str">
        <f t="shared" si="7"/>
        <v/>
      </c>
      <c r="S5" s="29" t="str">
        <f t="shared" si="8"/>
        <v>Ferien</v>
      </c>
      <c r="T5" s="37"/>
      <c r="U5" s="168"/>
      <c r="V5" s="128">
        <f t="shared" si="22"/>
        <v>43740</v>
      </c>
      <c r="W5" s="125">
        <f t="shared" si="22"/>
        <v>43740</v>
      </c>
      <c r="X5" s="127" t="str">
        <f t="shared" si="9"/>
        <v>x</v>
      </c>
      <c r="Y5" s="51" t="str">
        <f t="shared" si="10"/>
        <v/>
      </c>
      <c r="Z5" s="29" t="str">
        <f t="shared" si="11"/>
        <v>Tag der dt. Einheit</v>
      </c>
      <c r="AA5" s="56"/>
      <c r="AB5" s="141"/>
      <c r="AC5" s="133">
        <f t="shared" si="23"/>
        <v>43771</v>
      </c>
      <c r="AD5" s="125">
        <f t="shared" si="23"/>
        <v>43771</v>
      </c>
      <c r="AE5" s="127">
        <f t="shared" si="12"/>
        <v>1</v>
      </c>
      <c r="AF5" s="51" t="str">
        <f t="shared" si="13"/>
        <v/>
      </c>
      <c r="AG5" s="29" t="str">
        <f t="shared" si="14"/>
        <v>Ferien</v>
      </c>
      <c r="AH5" s="37"/>
      <c r="AI5" s="174"/>
      <c r="AJ5" s="128">
        <f t="shared" si="24"/>
        <v>43801</v>
      </c>
      <c r="AK5" s="125">
        <f t="shared" si="24"/>
        <v>43801</v>
      </c>
      <c r="AL5" s="126" t="str">
        <f t="shared" si="15"/>
        <v/>
      </c>
      <c r="AM5" s="51" t="str">
        <f t="shared" si="16"/>
        <v/>
      </c>
      <c r="AN5" s="29" t="str">
        <f t="shared" si="17"/>
        <v/>
      </c>
      <c r="AO5" s="37"/>
      <c r="AP5" s="130"/>
    </row>
    <row r="6" spans="1:42" ht="20" customHeight="1" x14ac:dyDescent="0.25">
      <c r="A6" s="128">
        <f t="shared" si="18"/>
        <v>43649</v>
      </c>
      <c r="B6" s="125">
        <f t="shared" si="19"/>
        <v>43649</v>
      </c>
      <c r="C6" s="126" t="str">
        <f t="shared" si="0"/>
        <v/>
      </c>
      <c r="D6" s="51" t="str">
        <f t="shared" si="1"/>
        <v/>
      </c>
      <c r="E6" s="29" t="str">
        <f t="shared" si="2"/>
        <v/>
      </c>
      <c r="F6" s="53"/>
      <c r="G6" s="131"/>
      <c r="H6" s="128">
        <f t="shared" si="20"/>
        <v>43680</v>
      </c>
      <c r="I6" s="125">
        <f t="shared" si="20"/>
        <v>43680</v>
      </c>
      <c r="J6" s="126">
        <f t="shared" si="3"/>
        <v>1</v>
      </c>
      <c r="K6" s="51" t="str">
        <f t="shared" si="4"/>
        <v/>
      </c>
      <c r="L6" s="29" t="str">
        <f t="shared" si="5"/>
        <v>Ferien</v>
      </c>
      <c r="M6" s="38"/>
      <c r="N6" s="141"/>
      <c r="O6" s="133">
        <f t="shared" si="21"/>
        <v>43711</v>
      </c>
      <c r="P6" s="125">
        <f t="shared" si="21"/>
        <v>43711</v>
      </c>
      <c r="Q6" s="126">
        <f t="shared" si="6"/>
        <v>1</v>
      </c>
      <c r="R6" s="51">
        <f t="shared" si="7"/>
        <v>36</v>
      </c>
      <c r="S6" s="29" t="str">
        <f t="shared" si="8"/>
        <v>Ferien</v>
      </c>
      <c r="T6" s="37"/>
      <c r="U6" s="168"/>
      <c r="V6" s="128">
        <f t="shared" si="22"/>
        <v>43741</v>
      </c>
      <c r="W6" s="125">
        <f t="shared" si="22"/>
        <v>43741</v>
      </c>
      <c r="X6" s="127" t="str">
        <f t="shared" si="9"/>
        <v/>
      </c>
      <c r="Y6" s="51" t="str">
        <f t="shared" si="10"/>
        <v/>
      </c>
      <c r="Z6" s="29" t="str">
        <f t="shared" si="11"/>
        <v/>
      </c>
      <c r="AA6" s="56"/>
      <c r="AB6" s="141"/>
      <c r="AC6" s="133">
        <f t="shared" si="23"/>
        <v>43772</v>
      </c>
      <c r="AD6" s="125">
        <f t="shared" si="23"/>
        <v>43772</v>
      </c>
      <c r="AE6" s="127" t="str">
        <f t="shared" si="12"/>
        <v/>
      </c>
      <c r="AF6" s="51" t="str">
        <f t="shared" si="13"/>
        <v/>
      </c>
      <c r="AG6" s="29" t="str">
        <f t="shared" si="14"/>
        <v/>
      </c>
      <c r="AH6" s="37"/>
      <c r="AI6" s="174"/>
      <c r="AJ6" s="128">
        <f t="shared" si="24"/>
        <v>43802</v>
      </c>
      <c r="AK6" s="125">
        <f t="shared" si="24"/>
        <v>43802</v>
      </c>
      <c r="AL6" s="126" t="str">
        <f t="shared" si="15"/>
        <v/>
      </c>
      <c r="AM6" s="51">
        <f t="shared" si="16"/>
        <v>49</v>
      </c>
      <c r="AN6" s="29" t="str">
        <f t="shared" si="17"/>
        <v/>
      </c>
      <c r="AO6" s="37"/>
      <c r="AP6" s="130"/>
    </row>
    <row r="7" spans="1:42" ht="20" customHeight="1" x14ac:dyDescent="0.25">
      <c r="A7" s="128">
        <f t="shared" si="18"/>
        <v>43650</v>
      </c>
      <c r="B7" s="125">
        <f t="shared" si="19"/>
        <v>43650</v>
      </c>
      <c r="C7" s="126" t="str">
        <f t="shared" si="0"/>
        <v/>
      </c>
      <c r="D7" s="51" t="str">
        <f t="shared" si="1"/>
        <v/>
      </c>
      <c r="E7" s="29" t="str">
        <f t="shared" si="2"/>
        <v/>
      </c>
      <c r="F7" s="53"/>
      <c r="G7" s="131"/>
      <c r="H7" s="128">
        <f t="shared" si="20"/>
        <v>43681</v>
      </c>
      <c r="I7" s="125">
        <f t="shared" si="20"/>
        <v>43681</v>
      </c>
      <c r="J7" s="126">
        <f t="shared" si="3"/>
        <v>1</v>
      </c>
      <c r="K7" s="51" t="str">
        <f t="shared" si="4"/>
        <v/>
      </c>
      <c r="L7" s="29" t="str">
        <f t="shared" si="5"/>
        <v>Ferien</v>
      </c>
      <c r="M7" s="38"/>
      <c r="N7" s="141"/>
      <c r="O7" s="133">
        <f t="shared" si="21"/>
        <v>43712</v>
      </c>
      <c r="P7" s="125">
        <f t="shared" si="21"/>
        <v>43712</v>
      </c>
      <c r="Q7" s="126">
        <f t="shared" si="6"/>
        <v>1</v>
      </c>
      <c r="R7" s="51" t="str">
        <f t="shared" si="7"/>
        <v/>
      </c>
      <c r="S7" s="29" t="str">
        <f t="shared" si="8"/>
        <v>Ferien</v>
      </c>
      <c r="T7" s="37"/>
      <c r="U7" s="168"/>
      <c r="V7" s="128">
        <f t="shared" si="22"/>
        <v>43742</v>
      </c>
      <c r="W7" s="125">
        <f t="shared" si="22"/>
        <v>43742</v>
      </c>
      <c r="X7" s="127" t="str">
        <f t="shared" si="9"/>
        <v/>
      </c>
      <c r="Y7" s="51" t="str">
        <f t="shared" si="10"/>
        <v/>
      </c>
      <c r="Z7" s="29" t="str">
        <f t="shared" si="11"/>
        <v/>
      </c>
      <c r="AA7" s="56"/>
      <c r="AB7" s="141"/>
      <c r="AC7" s="133">
        <f t="shared" si="23"/>
        <v>43773</v>
      </c>
      <c r="AD7" s="125">
        <f t="shared" si="23"/>
        <v>43773</v>
      </c>
      <c r="AE7" s="127" t="str">
        <f t="shared" si="12"/>
        <v/>
      </c>
      <c r="AF7" s="51" t="str">
        <f t="shared" si="13"/>
        <v/>
      </c>
      <c r="AG7" s="29" t="str">
        <f t="shared" si="14"/>
        <v/>
      </c>
      <c r="AH7" s="37"/>
      <c r="AI7" s="175"/>
      <c r="AJ7" s="128">
        <f t="shared" si="24"/>
        <v>43803</v>
      </c>
      <c r="AK7" s="125">
        <f t="shared" si="24"/>
        <v>43803</v>
      </c>
      <c r="AL7" s="126" t="str">
        <f t="shared" si="15"/>
        <v/>
      </c>
      <c r="AM7" s="51" t="str">
        <f t="shared" si="16"/>
        <v/>
      </c>
      <c r="AN7" s="29" t="str">
        <f t="shared" si="17"/>
        <v/>
      </c>
      <c r="AO7" s="37"/>
      <c r="AP7" s="130"/>
    </row>
    <row r="8" spans="1:42" ht="20" customHeight="1" x14ac:dyDescent="0.25">
      <c r="A8" s="128">
        <f t="shared" si="18"/>
        <v>43651</v>
      </c>
      <c r="B8" s="125">
        <f t="shared" si="19"/>
        <v>43651</v>
      </c>
      <c r="C8" s="126" t="str">
        <f t="shared" si="0"/>
        <v/>
      </c>
      <c r="D8" s="51" t="str">
        <f t="shared" si="1"/>
        <v/>
      </c>
      <c r="E8" s="29" t="str">
        <f t="shared" si="2"/>
        <v/>
      </c>
      <c r="F8" s="53"/>
      <c r="G8" s="131"/>
      <c r="H8" s="128">
        <f t="shared" si="20"/>
        <v>43682</v>
      </c>
      <c r="I8" s="125">
        <f t="shared" si="20"/>
        <v>43682</v>
      </c>
      <c r="J8" s="126">
        <f t="shared" si="3"/>
        <v>1</v>
      </c>
      <c r="K8" s="51" t="str">
        <f t="shared" si="4"/>
        <v/>
      </c>
      <c r="L8" s="29" t="str">
        <f t="shared" si="5"/>
        <v>Ferien</v>
      </c>
      <c r="M8" s="38"/>
      <c r="N8" s="141"/>
      <c r="O8" s="133">
        <f t="shared" si="21"/>
        <v>43713</v>
      </c>
      <c r="P8" s="125">
        <f t="shared" si="21"/>
        <v>43713</v>
      </c>
      <c r="Q8" s="126">
        <f t="shared" si="6"/>
        <v>1</v>
      </c>
      <c r="R8" s="51" t="str">
        <f t="shared" si="7"/>
        <v/>
      </c>
      <c r="S8" s="29" t="str">
        <f t="shared" si="8"/>
        <v>Ferien</v>
      </c>
      <c r="T8" s="37"/>
      <c r="U8" s="168"/>
      <c r="V8" s="128">
        <f t="shared" si="22"/>
        <v>43743</v>
      </c>
      <c r="W8" s="125">
        <f t="shared" si="22"/>
        <v>43743</v>
      </c>
      <c r="X8" s="127" t="str">
        <f t="shared" si="9"/>
        <v/>
      </c>
      <c r="Y8" s="51" t="str">
        <f t="shared" si="10"/>
        <v/>
      </c>
      <c r="Z8" s="29" t="str">
        <f t="shared" si="11"/>
        <v/>
      </c>
      <c r="AA8" s="57"/>
      <c r="AB8" s="141"/>
      <c r="AC8" s="133">
        <f t="shared" si="23"/>
        <v>43774</v>
      </c>
      <c r="AD8" s="125">
        <f t="shared" si="23"/>
        <v>43774</v>
      </c>
      <c r="AE8" s="127" t="str">
        <f t="shared" si="12"/>
        <v/>
      </c>
      <c r="AF8" s="51">
        <f t="shared" si="13"/>
        <v>45</v>
      </c>
      <c r="AG8" s="29" t="str">
        <f t="shared" si="14"/>
        <v/>
      </c>
      <c r="AH8" s="37"/>
      <c r="AI8" s="175"/>
      <c r="AJ8" s="128">
        <f t="shared" si="24"/>
        <v>43804</v>
      </c>
      <c r="AK8" s="125">
        <f t="shared" si="24"/>
        <v>43804</v>
      </c>
      <c r="AL8" s="126" t="str">
        <f t="shared" si="15"/>
        <v/>
      </c>
      <c r="AM8" s="51" t="str">
        <f t="shared" si="16"/>
        <v/>
      </c>
      <c r="AN8" s="29" t="str">
        <f t="shared" si="17"/>
        <v/>
      </c>
      <c r="AO8" s="37"/>
      <c r="AP8" s="130"/>
    </row>
    <row r="9" spans="1:42" ht="20" customHeight="1" x14ac:dyDescent="0.25">
      <c r="A9" s="128">
        <f t="shared" si="18"/>
        <v>43652</v>
      </c>
      <c r="B9" s="125">
        <f t="shared" si="19"/>
        <v>43652</v>
      </c>
      <c r="C9" s="126" t="str">
        <f t="shared" si="0"/>
        <v/>
      </c>
      <c r="D9" s="51" t="str">
        <f t="shared" si="1"/>
        <v/>
      </c>
      <c r="E9" s="29" t="str">
        <f t="shared" si="2"/>
        <v/>
      </c>
      <c r="F9" s="53"/>
      <c r="G9" s="131"/>
      <c r="H9" s="128">
        <f t="shared" si="20"/>
        <v>43683</v>
      </c>
      <c r="I9" s="125">
        <f t="shared" si="20"/>
        <v>43683</v>
      </c>
      <c r="J9" s="126">
        <f t="shared" si="3"/>
        <v>1</v>
      </c>
      <c r="K9" s="51">
        <f t="shared" si="4"/>
        <v>32</v>
      </c>
      <c r="L9" s="29" t="str">
        <f t="shared" si="5"/>
        <v>Ferien</v>
      </c>
      <c r="M9" s="38"/>
      <c r="N9" s="141"/>
      <c r="O9" s="133">
        <f t="shared" si="21"/>
        <v>43714</v>
      </c>
      <c r="P9" s="125">
        <f t="shared" si="21"/>
        <v>43714</v>
      </c>
      <c r="Q9" s="126">
        <f t="shared" si="6"/>
        <v>1</v>
      </c>
      <c r="R9" s="51" t="str">
        <f t="shared" si="7"/>
        <v/>
      </c>
      <c r="S9" s="29" t="str">
        <f t="shared" si="8"/>
        <v>Ferien</v>
      </c>
      <c r="T9" s="37"/>
      <c r="U9" s="168"/>
      <c r="V9" s="128">
        <f t="shared" si="22"/>
        <v>43744</v>
      </c>
      <c r="W9" s="125">
        <f t="shared" si="22"/>
        <v>43744</v>
      </c>
      <c r="X9" s="127" t="str">
        <f t="shared" si="9"/>
        <v/>
      </c>
      <c r="Y9" s="51" t="str">
        <f t="shared" si="10"/>
        <v/>
      </c>
      <c r="Z9" s="29" t="str">
        <f t="shared" si="11"/>
        <v/>
      </c>
      <c r="AA9" s="57"/>
      <c r="AB9" s="141"/>
      <c r="AC9" s="133">
        <f t="shared" si="23"/>
        <v>43775</v>
      </c>
      <c r="AD9" s="125">
        <f t="shared" si="23"/>
        <v>43775</v>
      </c>
      <c r="AE9" s="127" t="str">
        <f t="shared" si="12"/>
        <v/>
      </c>
      <c r="AF9" s="51" t="str">
        <f t="shared" si="13"/>
        <v/>
      </c>
      <c r="AG9" s="29" t="str">
        <f t="shared" si="14"/>
        <v/>
      </c>
      <c r="AH9" s="37"/>
      <c r="AI9" s="175"/>
      <c r="AJ9" s="128">
        <f t="shared" si="24"/>
        <v>43805</v>
      </c>
      <c r="AK9" s="125">
        <f t="shared" si="24"/>
        <v>43805</v>
      </c>
      <c r="AL9" s="126" t="str">
        <f t="shared" si="15"/>
        <v/>
      </c>
      <c r="AM9" s="51" t="str">
        <f t="shared" si="16"/>
        <v/>
      </c>
      <c r="AN9" s="29" t="str">
        <f t="shared" si="17"/>
        <v/>
      </c>
      <c r="AO9" s="37"/>
      <c r="AP9" s="130"/>
    </row>
    <row r="10" spans="1:42" ht="20" customHeight="1" x14ac:dyDescent="0.25">
      <c r="A10" s="128">
        <f t="shared" si="18"/>
        <v>43653</v>
      </c>
      <c r="B10" s="125">
        <f t="shared" si="19"/>
        <v>43653</v>
      </c>
      <c r="C10" s="126" t="str">
        <f t="shared" si="0"/>
        <v/>
      </c>
      <c r="D10" s="51" t="str">
        <f t="shared" si="1"/>
        <v/>
      </c>
      <c r="E10" s="29" t="str">
        <f t="shared" si="2"/>
        <v/>
      </c>
      <c r="F10" s="53"/>
      <c r="G10" s="131"/>
      <c r="H10" s="128">
        <f t="shared" si="20"/>
        <v>43684</v>
      </c>
      <c r="I10" s="125">
        <f t="shared" si="20"/>
        <v>43684</v>
      </c>
      <c r="J10" s="126">
        <f t="shared" si="3"/>
        <v>1</v>
      </c>
      <c r="K10" s="51" t="str">
        <f t="shared" si="4"/>
        <v/>
      </c>
      <c r="L10" s="29" t="str">
        <f t="shared" si="5"/>
        <v>Ferien</v>
      </c>
      <c r="M10" s="38"/>
      <c r="N10" s="141"/>
      <c r="O10" s="133">
        <f t="shared" si="21"/>
        <v>43715</v>
      </c>
      <c r="P10" s="125">
        <f t="shared" si="21"/>
        <v>43715</v>
      </c>
      <c r="Q10" s="126">
        <f t="shared" si="6"/>
        <v>1</v>
      </c>
      <c r="R10" s="51" t="str">
        <f t="shared" si="7"/>
        <v/>
      </c>
      <c r="S10" s="29" t="str">
        <f t="shared" si="8"/>
        <v>Ferien</v>
      </c>
      <c r="T10" s="37"/>
      <c r="U10" s="168"/>
      <c r="V10" s="128">
        <f t="shared" si="22"/>
        <v>43745</v>
      </c>
      <c r="W10" s="125">
        <f t="shared" si="22"/>
        <v>43745</v>
      </c>
      <c r="X10" s="127" t="str">
        <f t="shared" si="9"/>
        <v/>
      </c>
      <c r="Y10" s="51" t="str">
        <f t="shared" si="10"/>
        <v/>
      </c>
      <c r="Z10" s="29" t="str">
        <f t="shared" si="11"/>
        <v/>
      </c>
      <c r="AA10" s="57"/>
      <c r="AB10" s="141"/>
      <c r="AC10" s="133">
        <f t="shared" si="23"/>
        <v>43776</v>
      </c>
      <c r="AD10" s="125">
        <f t="shared" si="23"/>
        <v>43776</v>
      </c>
      <c r="AE10" s="127" t="str">
        <f t="shared" si="12"/>
        <v/>
      </c>
      <c r="AF10" s="51" t="str">
        <f t="shared" si="13"/>
        <v/>
      </c>
      <c r="AG10" s="29" t="str">
        <f t="shared" si="14"/>
        <v/>
      </c>
      <c r="AH10" s="37"/>
      <c r="AI10" s="175"/>
      <c r="AJ10" s="128">
        <f t="shared" si="24"/>
        <v>43806</v>
      </c>
      <c r="AK10" s="125">
        <f t="shared" si="24"/>
        <v>43806</v>
      </c>
      <c r="AL10" s="126" t="str">
        <f t="shared" si="15"/>
        <v>x</v>
      </c>
      <c r="AM10" s="51" t="str">
        <f t="shared" si="16"/>
        <v/>
      </c>
      <c r="AN10" s="29" t="str">
        <f t="shared" si="17"/>
        <v>Maria Empfängnis</v>
      </c>
      <c r="AO10" s="37"/>
      <c r="AP10" s="130"/>
    </row>
    <row r="11" spans="1:42" ht="20" customHeight="1" x14ac:dyDescent="0.25">
      <c r="A11" s="128">
        <f t="shared" si="18"/>
        <v>43654</v>
      </c>
      <c r="B11" s="125">
        <f t="shared" si="19"/>
        <v>43654</v>
      </c>
      <c r="C11" s="126" t="str">
        <f t="shared" si="0"/>
        <v/>
      </c>
      <c r="D11" s="51" t="str">
        <f t="shared" si="1"/>
        <v/>
      </c>
      <c r="E11" s="29" t="str">
        <f t="shared" si="2"/>
        <v/>
      </c>
      <c r="F11" s="53"/>
      <c r="G11" s="131"/>
      <c r="H11" s="128">
        <f t="shared" si="20"/>
        <v>43685</v>
      </c>
      <c r="I11" s="125">
        <f t="shared" si="20"/>
        <v>43685</v>
      </c>
      <c r="J11" s="126">
        <f t="shared" si="3"/>
        <v>1</v>
      </c>
      <c r="K11" s="51" t="str">
        <f t="shared" si="4"/>
        <v/>
      </c>
      <c r="L11" s="29" t="str">
        <f t="shared" si="5"/>
        <v>Ferien</v>
      </c>
      <c r="M11" s="38"/>
      <c r="N11" s="141"/>
      <c r="O11" s="133">
        <f t="shared" si="21"/>
        <v>43716</v>
      </c>
      <c r="P11" s="125">
        <f t="shared" si="21"/>
        <v>43716</v>
      </c>
      <c r="Q11" s="126" t="str">
        <f t="shared" si="6"/>
        <v/>
      </c>
      <c r="R11" s="51" t="str">
        <f t="shared" si="7"/>
        <v/>
      </c>
      <c r="S11" s="29" t="str">
        <f t="shared" si="8"/>
        <v/>
      </c>
      <c r="T11" s="37"/>
      <c r="U11" s="168"/>
      <c r="V11" s="128">
        <f t="shared" si="22"/>
        <v>43746</v>
      </c>
      <c r="W11" s="125">
        <f t="shared" si="22"/>
        <v>43746</v>
      </c>
      <c r="X11" s="127" t="str">
        <f t="shared" si="9"/>
        <v/>
      </c>
      <c r="Y11" s="51">
        <f t="shared" si="10"/>
        <v>41</v>
      </c>
      <c r="Z11" s="29" t="str">
        <f t="shared" si="11"/>
        <v/>
      </c>
      <c r="AA11" s="57"/>
      <c r="AB11" s="141"/>
      <c r="AC11" s="133">
        <f t="shared" si="23"/>
        <v>43777</v>
      </c>
      <c r="AD11" s="125">
        <f t="shared" si="23"/>
        <v>43777</v>
      </c>
      <c r="AE11" s="127" t="str">
        <f t="shared" si="12"/>
        <v/>
      </c>
      <c r="AF11" s="51" t="str">
        <f t="shared" si="13"/>
        <v/>
      </c>
      <c r="AG11" s="29" t="str">
        <f t="shared" si="14"/>
        <v/>
      </c>
      <c r="AH11" s="37"/>
      <c r="AI11" s="175"/>
      <c r="AJ11" s="128">
        <f t="shared" si="24"/>
        <v>43807</v>
      </c>
      <c r="AK11" s="125">
        <f t="shared" si="24"/>
        <v>43807</v>
      </c>
      <c r="AL11" s="126" t="str">
        <f t="shared" si="15"/>
        <v/>
      </c>
      <c r="AM11" s="51" t="str">
        <f t="shared" si="16"/>
        <v/>
      </c>
      <c r="AN11" s="29" t="str">
        <f t="shared" si="17"/>
        <v/>
      </c>
      <c r="AO11" s="37"/>
      <c r="AP11" s="130"/>
    </row>
    <row r="12" spans="1:42" ht="20" customHeight="1" x14ac:dyDescent="0.25">
      <c r="A12" s="128">
        <f t="shared" si="18"/>
        <v>43655</v>
      </c>
      <c r="B12" s="125">
        <f t="shared" si="19"/>
        <v>43655</v>
      </c>
      <c r="C12" s="126" t="str">
        <f t="shared" si="0"/>
        <v/>
      </c>
      <c r="D12" s="51">
        <f t="shared" si="1"/>
        <v>28</v>
      </c>
      <c r="E12" s="29" t="str">
        <f t="shared" si="2"/>
        <v/>
      </c>
      <c r="F12" s="53"/>
      <c r="G12" s="131"/>
      <c r="H12" s="128">
        <f t="shared" si="20"/>
        <v>43686</v>
      </c>
      <c r="I12" s="125">
        <f t="shared" si="20"/>
        <v>43686</v>
      </c>
      <c r="J12" s="126">
        <f t="shared" si="3"/>
        <v>1</v>
      </c>
      <c r="K12" s="51" t="str">
        <f t="shared" si="4"/>
        <v/>
      </c>
      <c r="L12" s="29" t="str">
        <f t="shared" si="5"/>
        <v>Ferien</v>
      </c>
      <c r="M12" s="38"/>
      <c r="N12" s="141"/>
      <c r="O12" s="133">
        <f t="shared" si="21"/>
        <v>43717</v>
      </c>
      <c r="P12" s="125">
        <f t="shared" si="21"/>
        <v>43717</v>
      </c>
      <c r="Q12" s="126" t="str">
        <f t="shared" si="6"/>
        <v/>
      </c>
      <c r="R12" s="51" t="str">
        <f t="shared" si="7"/>
        <v/>
      </c>
      <c r="S12" s="29" t="str">
        <f t="shared" si="8"/>
        <v/>
      </c>
      <c r="T12" s="37"/>
      <c r="U12" s="169"/>
      <c r="V12" s="128">
        <f t="shared" si="22"/>
        <v>43747</v>
      </c>
      <c r="W12" s="125">
        <f t="shared" si="22"/>
        <v>43747</v>
      </c>
      <c r="X12" s="127" t="str">
        <f t="shared" si="9"/>
        <v/>
      </c>
      <c r="Y12" s="51" t="str">
        <f t="shared" si="10"/>
        <v/>
      </c>
      <c r="Z12" s="29" t="str">
        <f t="shared" si="11"/>
        <v/>
      </c>
      <c r="AA12" s="57"/>
      <c r="AB12" s="141"/>
      <c r="AC12" s="133">
        <f t="shared" si="23"/>
        <v>43778</v>
      </c>
      <c r="AD12" s="125">
        <f t="shared" si="23"/>
        <v>43778</v>
      </c>
      <c r="AE12" s="127" t="str">
        <f t="shared" si="12"/>
        <v/>
      </c>
      <c r="AF12" s="51" t="str">
        <f t="shared" si="13"/>
        <v/>
      </c>
      <c r="AG12" s="29" t="str">
        <f t="shared" si="14"/>
        <v/>
      </c>
      <c r="AH12" s="37"/>
      <c r="AI12" s="175"/>
      <c r="AJ12" s="128">
        <f t="shared" si="24"/>
        <v>43808</v>
      </c>
      <c r="AK12" s="125">
        <f t="shared" si="24"/>
        <v>43808</v>
      </c>
      <c r="AL12" s="126" t="str">
        <f t="shared" si="15"/>
        <v/>
      </c>
      <c r="AM12" s="51" t="str">
        <f t="shared" si="16"/>
        <v/>
      </c>
      <c r="AN12" s="29" t="str">
        <f t="shared" si="17"/>
        <v/>
      </c>
      <c r="AO12" s="37"/>
      <c r="AP12" s="130"/>
    </row>
    <row r="13" spans="1:42" ht="20" customHeight="1" x14ac:dyDescent="0.25">
      <c r="A13" s="128">
        <f t="shared" si="18"/>
        <v>43656</v>
      </c>
      <c r="B13" s="125">
        <f t="shared" si="19"/>
        <v>43656</v>
      </c>
      <c r="C13" s="126" t="str">
        <f t="shared" si="0"/>
        <v/>
      </c>
      <c r="D13" s="51" t="str">
        <f t="shared" si="1"/>
        <v/>
      </c>
      <c r="E13" s="29" t="str">
        <f t="shared" si="2"/>
        <v/>
      </c>
      <c r="F13" s="53"/>
      <c r="G13" s="131"/>
      <c r="H13" s="128">
        <f t="shared" si="20"/>
        <v>43687</v>
      </c>
      <c r="I13" s="125">
        <f t="shared" si="20"/>
        <v>43687</v>
      </c>
      <c r="J13" s="126">
        <f t="shared" si="3"/>
        <v>1</v>
      </c>
      <c r="K13" s="51" t="str">
        <f t="shared" si="4"/>
        <v/>
      </c>
      <c r="L13" s="29" t="str">
        <f t="shared" si="5"/>
        <v>Ferien</v>
      </c>
      <c r="M13" s="38"/>
      <c r="N13" s="141"/>
      <c r="O13" s="133">
        <f t="shared" si="21"/>
        <v>43718</v>
      </c>
      <c r="P13" s="125">
        <f t="shared" si="21"/>
        <v>43718</v>
      </c>
      <c r="Q13" s="126" t="str">
        <f t="shared" si="6"/>
        <v/>
      </c>
      <c r="R13" s="51">
        <f t="shared" si="7"/>
        <v>37</v>
      </c>
      <c r="S13" s="29" t="str">
        <f t="shared" si="8"/>
        <v/>
      </c>
      <c r="T13" s="37"/>
      <c r="U13" s="169"/>
      <c r="V13" s="128">
        <f t="shared" si="22"/>
        <v>43748</v>
      </c>
      <c r="W13" s="125">
        <f t="shared" si="22"/>
        <v>43748</v>
      </c>
      <c r="X13" s="127" t="str">
        <f t="shared" si="9"/>
        <v/>
      </c>
      <c r="Y13" s="51" t="str">
        <f t="shared" si="10"/>
        <v/>
      </c>
      <c r="Z13" s="29" t="str">
        <f t="shared" si="11"/>
        <v/>
      </c>
      <c r="AA13" s="57"/>
      <c r="AB13" s="141"/>
      <c r="AC13" s="133">
        <f t="shared" si="23"/>
        <v>43779</v>
      </c>
      <c r="AD13" s="125">
        <f t="shared" si="23"/>
        <v>43779</v>
      </c>
      <c r="AE13" s="127" t="str">
        <f t="shared" si="12"/>
        <v/>
      </c>
      <c r="AF13" s="51" t="str">
        <f t="shared" si="13"/>
        <v/>
      </c>
      <c r="AG13" s="29" t="str">
        <f t="shared" si="14"/>
        <v/>
      </c>
      <c r="AH13" s="37"/>
      <c r="AI13" s="175"/>
      <c r="AJ13" s="128">
        <f t="shared" si="24"/>
        <v>43809</v>
      </c>
      <c r="AK13" s="125">
        <f t="shared" si="24"/>
        <v>43809</v>
      </c>
      <c r="AL13" s="126" t="str">
        <f t="shared" si="15"/>
        <v/>
      </c>
      <c r="AM13" s="51">
        <f t="shared" si="16"/>
        <v>50</v>
      </c>
      <c r="AN13" s="29" t="str">
        <f t="shared" si="17"/>
        <v/>
      </c>
      <c r="AO13" s="37"/>
      <c r="AP13" s="130"/>
    </row>
    <row r="14" spans="1:42" ht="20" customHeight="1" x14ac:dyDescent="0.25">
      <c r="A14" s="128">
        <f t="shared" si="18"/>
        <v>43657</v>
      </c>
      <c r="B14" s="125">
        <f t="shared" si="19"/>
        <v>43657</v>
      </c>
      <c r="C14" s="126" t="str">
        <f t="shared" si="0"/>
        <v/>
      </c>
      <c r="D14" s="51" t="str">
        <f t="shared" si="1"/>
        <v/>
      </c>
      <c r="E14" s="29" t="str">
        <f t="shared" si="2"/>
        <v/>
      </c>
      <c r="F14" s="53"/>
      <c r="G14" s="131"/>
      <c r="H14" s="128">
        <f t="shared" si="20"/>
        <v>43688</v>
      </c>
      <c r="I14" s="125">
        <f t="shared" si="20"/>
        <v>43688</v>
      </c>
      <c r="J14" s="126">
        <f t="shared" si="3"/>
        <v>1</v>
      </c>
      <c r="K14" s="51" t="str">
        <f t="shared" si="4"/>
        <v/>
      </c>
      <c r="L14" s="29" t="str">
        <f t="shared" si="5"/>
        <v>Ferien</v>
      </c>
      <c r="M14" s="38"/>
      <c r="N14" s="141"/>
      <c r="O14" s="133">
        <f t="shared" si="21"/>
        <v>43719</v>
      </c>
      <c r="P14" s="125">
        <f t="shared" si="21"/>
        <v>43719</v>
      </c>
      <c r="Q14" s="126" t="str">
        <f t="shared" si="6"/>
        <v/>
      </c>
      <c r="R14" s="51" t="str">
        <f t="shared" si="7"/>
        <v/>
      </c>
      <c r="S14" s="29" t="str">
        <f t="shared" si="8"/>
        <v/>
      </c>
      <c r="T14" s="37"/>
      <c r="U14" s="169"/>
      <c r="V14" s="128">
        <f t="shared" si="22"/>
        <v>43749</v>
      </c>
      <c r="W14" s="125">
        <f t="shared" si="22"/>
        <v>43749</v>
      </c>
      <c r="X14" s="127" t="str">
        <f t="shared" si="9"/>
        <v/>
      </c>
      <c r="Y14" s="51" t="str">
        <f t="shared" si="10"/>
        <v/>
      </c>
      <c r="Z14" s="29" t="str">
        <f t="shared" si="11"/>
        <v/>
      </c>
      <c r="AA14" s="57"/>
      <c r="AB14" s="141"/>
      <c r="AC14" s="133">
        <f t="shared" si="23"/>
        <v>43780</v>
      </c>
      <c r="AD14" s="125">
        <f t="shared" si="23"/>
        <v>43780</v>
      </c>
      <c r="AE14" s="127" t="str">
        <f t="shared" si="12"/>
        <v/>
      </c>
      <c r="AF14" s="51" t="str">
        <f t="shared" si="13"/>
        <v/>
      </c>
      <c r="AG14" s="29" t="str">
        <f t="shared" si="14"/>
        <v/>
      </c>
      <c r="AH14" s="37"/>
      <c r="AI14" s="175"/>
      <c r="AJ14" s="128">
        <f t="shared" si="24"/>
        <v>43810</v>
      </c>
      <c r="AK14" s="125">
        <f t="shared" si="24"/>
        <v>43810</v>
      </c>
      <c r="AL14" s="126" t="str">
        <f t="shared" si="15"/>
        <v/>
      </c>
      <c r="AM14" s="51" t="str">
        <f t="shared" si="16"/>
        <v/>
      </c>
      <c r="AN14" s="29" t="str">
        <f t="shared" si="17"/>
        <v/>
      </c>
      <c r="AO14" s="37"/>
      <c r="AP14" s="130"/>
    </row>
    <row r="15" spans="1:42" ht="20" customHeight="1" x14ac:dyDescent="0.25">
      <c r="A15" s="128">
        <f t="shared" si="18"/>
        <v>43658</v>
      </c>
      <c r="B15" s="125">
        <f t="shared" si="19"/>
        <v>43658</v>
      </c>
      <c r="C15" s="126" t="str">
        <f t="shared" si="0"/>
        <v/>
      </c>
      <c r="D15" s="51" t="str">
        <f t="shared" si="1"/>
        <v/>
      </c>
      <c r="E15" s="29" t="str">
        <f t="shared" si="2"/>
        <v/>
      </c>
      <c r="F15" s="53"/>
      <c r="G15" s="131"/>
      <c r="H15" s="128">
        <f t="shared" si="20"/>
        <v>43689</v>
      </c>
      <c r="I15" s="125">
        <f t="shared" si="20"/>
        <v>43689</v>
      </c>
      <c r="J15" s="126">
        <f t="shared" si="3"/>
        <v>1</v>
      </c>
      <c r="K15" s="51" t="str">
        <f t="shared" si="4"/>
        <v/>
      </c>
      <c r="L15" s="29" t="str">
        <f t="shared" si="5"/>
        <v>Ferien</v>
      </c>
      <c r="M15" s="38"/>
      <c r="N15" s="141"/>
      <c r="O15" s="133">
        <f t="shared" si="21"/>
        <v>43720</v>
      </c>
      <c r="P15" s="125">
        <f t="shared" si="21"/>
        <v>43720</v>
      </c>
      <c r="Q15" s="126" t="str">
        <f t="shared" si="6"/>
        <v/>
      </c>
      <c r="R15" s="51" t="str">
        <f t="shared" si="7"/>
        <v/>
      </c>
      <c r="S15" s="29" t="str">
        <f t="shared" si="8"/>
        <v/>
      </c>
      <c r="T15" s="37"/>
      <c r="U15" s="169"/>
      <c r="V15" s="128">
        <f t="shared" si="22"/>
        <v>43750</v>
      </c>
      <c r="W15" s="125">
        <f t="shared" si="22"/>
        <v>43750</v>
      </c>
      <c r="X15" s="127" t="str">
        <f t="shared" si="9"/>
        <v/>
      </c>
      <c r="Y15" s="51" t="str">
        <f t="shared" si="10"/>
        <v/>
      </c>
      <c r="Z15" s="29" t="str">
        <f t="shared" si="11"/>
        <v/>
      </c>
      <c r="AA15" s="57"/>
      <c r="AB15" s="141"/>
      <c r="AC15" s="133">
        <f t="shared" si="23"/>
        <v>43781</v>
      </c>
      <c r="AD15" s="125">
        <f t="shared" si="23"/>
        <v>43781</v>
      </c>
      <c r="AE15" s="127" t="str">
        <f t="shared" si="12"/>
        <v/>
      </c>
      <c r="AF15" s="51">
        <f t="shared" si="13"/>
        <v>46</v>
      </c>
      <c r="AG15" s="29" t="str">
        <f t="shared" si="14"/>
        <v/>
      </c>
      <c r="AH15" s="37"/>
      <c r="AI15" s="175"/>
      <c r="AJ15" s="128">
        <f t="shared" si="24"/>
        <v>43811</v>
      </c>
      <c r="AK15" s="125">
        <f t="shared" si="24"/>
        <v>43811</v>
      </c>
      <c r="AL15" s="126" t="str">
        <f t="shared" si="15"/>
        <v/>
      </c>
      <c r="AM15" s="51" t="str">
        <f t="shared" si="16"/>
        <v/>
      </c>
      <c r="AN15" s="29" t="str">
        <f t="shared" si="17"/>
        <v/>
      </c>
      <c r="AO15" s="37"/>
      <c r="AP15" s="130"/>
    </row>
    <row r="16" spans="1:42" ht="20" customHeight="1" x14ac:dyDescent="0.25">
      <c r="A16" s="128">
        <f t="shared" si="18"/>
        <v>43659</v>
      </c>
      <c r="B16" s="125">
        <f t="shared" si="19"/>
        <v>43659</v>
      </c>
      <c r="C16" s="126" t="str">
        <f t="shared" si="0"/>
        <v/>
      </c>
      <c r="D16" s="51" t="str">
        <f t="shared" si="1"/>
        <v/>
      </c>
      <c r="E16" s="29" t="str">
        <f t="shared" si="2"/>
        <v/>
      </c>
      <c r="F16" s="53"/>
      <c r="G16" s="131"/>
      <c r="H16" s="128">
        <f t="shared" si="20"/>
        <v>43690</v>
      </c>
      <c r="I16" s="125">
        <f t="shared" si="20"/>
        <v>43690</v>
      </c>
      <c r="J16" s="126">
        <f t="shared" si="3"/>
        <v>1</v>
      </c>
      <c r="K16" s="51">
        <f t="shared" si="4"/>
        <v>33</v>
      </c>
      <c r="L16" s="29" t="str">
        <f t="shared" si="5"/>
        <v>Ferien</v>
      </c>
      <c r="M16" s="38"/>
      <c r="N16" s="141"/>
      <c r="O16" s="133">
        <f t="shared" si="21"/>
        <v>43721</v>
      </c>
      <c r="P16" s="125">
        <f t="shared" si="21"/>
        <v>43721</v>
      </c>
      <c r="Q16" s="126" t="str">
        <f t="shared" si="6"/>
        <v/>
      </c>
      <c r="R16" s="51" t="str">
        <f t="shared" si="7"/>
        <v/>
      </c>
      <c r="S16" s="29" t="str">
        <f t="shared" si="8"/>
        <v/>
      </c>
      <c r="T16" s="37"/>
      <c r="U16" s="169"/>
      <c r="V16" s="128">
        <f t="shared" si="22"/>
        <v>43751</v>
      </c>
      <c r="W16" s="125">
        <f t="shared" si="22"/>
        <v>43751</v>
      </c>
      <c r="X16" s="127" t="str">
        <f t="shared" si="9"/>
        <v/>
      </c>
      <c r="Y16" s="51" t="str">
        <f t="shared" si="10"/>
        <v/>
      </c>
      <c r="Z16" s="29" t="str">
        <f t="shared" si="11"/>
        <v/>
      </c>
      <c r="AA16" s="57"/>
      <c r="AB16" s="141"/>
      <c r="AC16" s="133">
        <f t="shared" si="23"/>
        <v>43782</v>
      </c>
      <c r="AD16" s="125">
        <f t="shared" si="23"/>
        <v>43782</v>
      </c>
      <c r="AE16" s="127" t="str">
        <f t="shared" si="12"/>
        <v/>
      </c>
      <c r="AF16" s="51" t="str">
        <f t="shared" si="13"/>
        <v/>
      </c>
      <c r="AG16" s="29" t="str">
        <f t="shared" si="14"/>
        <v/>
      </c>
      <c r="AH16" s="37"/>
      <c r="AI16" s="175"/>
      <c r="AJ16" s="128">
        <f t="shared" si="24"/>
        <v>43812</v>
      </c>
      <c r="AK16" s="125">
        <f t="shared" si="24"/>
        <v>43812</v>
      </c>
      <c r="AL16" s="126" t="str">
        <f t="shared" si="15"/>
        <v/>
      </c>
      <c r="AM16" s="51" t="str">
        <f t="shared" si="16"/>
        <v/>
      </c>
      <c r="AN16" s="29" t="str">
        <f t="shared" si="17"/>
        <v/>
      </c>
      <c r="AO16" s="37"/>
      <c r="AP16" s="130"/>
    </row>
    <row r="17" spans="1:42" ht="20" customHeight="1" x14ac:dyDescent="0.25">
      <c r="A17" s="128">
        <f t="shared" si="18"/>
        <v>43660</v>
      </c>
      <c r="B17" s="125">
        <f t="shared" si="19"/>
        <v>43660</v>
      </c>
      <c r="C17" s="126" t="str">
        <f t="shared" si="0"/>
        <v/>
      </c>
      <c r="D17" s="51" t="str">
        <f t="shared" si="1"/>
        <v/>
      </c>
      <c r="E17" s="29" t="str">
        <f t="shared" si="2"/>
        <v/>
      </c>
      <c r="F17" s="53"/>
      <c r="G17" s="131"/>
      <c r="H17" s="128">
        <f t="shared" si="20"/>
        <v>43691</v>
      </c>
      <c r="I17" s="125">
        <f t="shared" si="20"/>
        <v>43691</v>
      </c>
      <c r="J17" s="126">
        <f t="shared" si="3"/>
        <v>1</v>
      </c>
      <c r="K17" s="51" t="str">
        <f t="shared" si="4"/>
        <v/>
      </c>
      <c r="L17" s="29" t="str">
        <f t="shared" si="5"/>
        <v>Ferien</v>
      </c>
      <c r="M17" s="38"/>
      <c r="N17" s="141"/>
      <c r="O17" s="133">
        <f t="shared" si="21"/>
        <v>43722</v>
      </c>
      <c r="P17" s="125">
        <f t="shared" si="21"/>
        <v>43722</v>
      </c>
      <c r="Q17" s="126" t="str">
        <f t="shared" si="6"/>
        <v/>
      </c>
      <c r="R17" s="51" t="str">
        <f t="shared" si="7"/>
        <v/>
      </c>
      <c r="S17" s="29" t="str">
        <f t="shared" si="8"/>
        <v/>
      </c>
      <c r="T17" s="37"/>
      <c r="U17" s="169"/>
      <c r="V17" s="128">
        <f t="shared" si="22"/>
        <v>43752</v>
      </c>
      <c r="W17" s="125">
        <f t="shared" si="22"/>
        <v>43752</v>
      </c>
      <c r="X17" s="127" t="str">
        <f t="shared" si="9"/>
        <v/>
      </c>
      <c r="Y17" s="51" t="str">
        <f t="shared" si="10"/>
        <v/>
      </c>
      <c r="Z17" s="29" t="str">
        <f t="shared" si="11"/>
        <v/>
      </c>
      <c r="AA17" s="57"/>
      <c r="AB17" s="141"/>
      <c r="AC17" s="133">
        <f t="shared" si="23"/>
        <v>43783</v>
      </c>
      <c r="AD17" s="125">
        <f t="shared" si="23"/>
        <v>43783</v>
      </c>
      <c r="AE17" s="127" t="str">
        <f t="shared" si="12"/>
        <v/>
      </c>
      <c r="AF17" s="51" t="str">
        <f t="shared" si="13"/>
        <v/>
      </c>
      <c r="AG17" s="29" t="str">
        <f t="shared" si="14"/>
        <v/>
      </c>
      <c r="AH17" s="37"/>
      <c r="AI17" s="175"/>
      <c r="AJ17" s="128">
        <f t="shared" si="24"/>
        <v>43813</v>
      </c>
      <c r="AK17" s="125">
        <f t="shared" si="24"/>
        <v>43813</v>
      </c>
      <c r="AL17" s="126" t="str">
        <f t="shared" si="15"/>
        <v/>
      </c>
      <c r="AM17" s="51" t="str">
        <f t="shared" si="16"/>
        <v/>
      </c>
      <c r="AN17" s="29" t="str">
        <f t="shared" si="17"/>
        <v/>
      </c>
      <c r="AO17" s="37"/>
      <c r="AP17" s="130"/>
    </row>
    <row r="18" spans="1:42" ht="20" customHeight="1" x14ac:dyDescent="0.25">
      <c r="A18" s="128">
        <f t="shared" si="18"/>
        <v>43661</v>
      </c>
      <c r="B18" s="125">
        <f t="shared" si="19"/>
        <v>43661</v>
      </c>
      <c r="C18" s="126" t="str">
        <f t="shared" si="0"/>
        <v/>
      </c>
      <c r="D18" s="51" t="str">
        <f t="shared" si="1"/>
        <v/>
      </c>
      <c r="E18" s="29" t="str">
        <f t="shared" si="2"/>
        <v/>
      </c>
      <c r="F18" s="53"/>
      <c r="G18" s="131"/>
      <c r="H18" s="128">
        <f t="shared" si="20"/>
        <v>43692</v>
      </c>
      <c r="I18" s="125">
        <f t="shared" si="20"/>
        <v>43692</v>
      </c>
      <c r="J18" s="126">
        <f t="shared" si="3"/>
        <v>1</v>
      </c>
      <c r="K18" s="51" t="str">
        <f t="shared" si="4"/>
        <v/>
      </c>
      <c r="L18" s="29" t="str">
        <f t="shared" si="5"/>
        <v>Ferien</v>
      </c>
      <c r="M18" s="38"/>
      <c r="N18" s="141"/>
      <c r="O18" s="133">
        <f t="shared" si="21"/>
        <v>43723</v>
      </c>
      <c r="P18" s="125">
        <f t="shared" si="21"/>
        <v>43723</v>
      </c>
      <c r="Q18" s="126" t="str">
        <f t="shared" si="6"/>
        <v/>
      </c>
      <c r="R18" s="51" t="str">
        <f t="shared" si="7"/>
        <v/>
      </c>
      <c r="S18" s="29" t="str">
        <f t="shared" si="8"/>
        <v/>
      </c>
      <c r="T18" s="37"/>
      <c r="U18" s="169"/>
      <c r="V18" s="128">
        <f t="shared" si="22"/>
        <v>43753</v>
      </c>
      <c r="W18" s="125">
        <f t="shared" si="22"/>
        <v>43753</v>
      </c>
      <c r="X18" s="127" t="str">
        <f t="shared" si="9"/>
        <v/>
      </c>
      <c r="Y18" s="51">
        <f t="shared" si="10"/>
        <v>42</v>
      </c>
      <c r="Z18" s="29" t="str">
        <f t="shared" si="11"/>
        <v/>
      </c>
      <c r="AA18" s="57"/>
      <c r="AB18" s="141"/>
      <c r="AC18" s="133">
        <f t="shared" si="23"/>
        <v>43784</v>
      </c>
      <c r="AD18" s="125">
        <f t="shared" si="23"/>
        <v>43784</v>
      </c>
      <c r="AE18" s="127" t="str">
        <f t="shared" si="12"/>
        <v/>
      </c>
      <c r="AF18" s="51" t="str">
        <f t="shared" si="13"/>
        <v/>
      </c>
      <c r="AG18" s="29" t="str">
        <f t="shared" si="14"/>
        <v/>
      </c>
      <c r="AH18" s="37"/>
      <c r="AI18" s="175"/>
      <c r="AJ18" s="128">
        <f t="shared" si="24"/>
        <v>43814</v>
      </c>
      <c r="AK18" s="125">
        <f t="shared" si="24"/>
        <v>43814</v>
      </c>
      <c r="AL18" s="126" t="str">
        <f t="shared" si="15"/>
        <v/>
      </c>
      <c r="AM18" s="51" t="str">
        <f t="shared" si="16"/>
        <v/>
      </c>
      <c r="AN18" s="29" t="str">
        <f t="shared" si="17"/>
        <v/>
      </c>
      <c r="AO18" s="37"/>
      <c r="AP18" s="130"/>
    </row>
    <row r="19" spans="1:42" ht="20" customHeight="1" x14ac:dyDescent="0.25">
      <c r="A19" s="128">
        <f t="shared" si="18"/>
        <v>43662</v>
      </c>
      <c r="B19" s="125">
        <f t="shared" si="19"/>
        <v>43662</v>
      </c>
      <c r="C19" s="126" t="str">
        <f t="shared" si="0"/>
        <v/>
      </c>
      <c r="D19" s="51">
        <f t="shared" si="1"/>
        <v>29</v>
      </c>
      <c r="E19" s="29" t="str">
        <f t="shared" si="2"/>
        <v/>
      </c>
      <c r="F19" s="53"/>
      <c r="G19" s="131"/>
      <c r="H19" s="128">
        <f t="shared" si="20"/>
        <v>43693</v>
      </c>
      <c r="I19" s="125">
        <f t="shared" si="20"/>
        <v>43693</v>
      </c>
      <c r="J19" s="126">
        <f t="shared" si="3"/>
        <v>1</v>
      </c>
      <c r="K19" s="51" t="str">
        <f t="shared" si="4"/>
        <v/>
      </c>
      <c r="L19" s="29" t="str">
        <f t="shared" si="5"/>
        <v>Ferien</v>
      </c>
      <c r="M19" s="38"/>
      <c r="N19" s="141"/>
      <c r="O19" s="133">
        <f t="shared" si="21"/>
        <v>43724</v>
      </c>
      <c r="P19" s="125">
        <f t="shared" si="21"/>
        <v>43724</v>
      </c>
      <c r="Q19" s="126" t="str">
        <f t="shared" si="6"/>
        <v/>
      </c>
      <c r="R19" s="51" t="str">
        <f t="shared" si="7"/>
        <v/>
      </c>
      <c r="S19" s="29" t="str">
        <f t="shared" si="8"/>
        <v/>
      </c>
      <c r="T19" s="37"/>
      <c r="U19" s="169"/>
      <c r="V19" s="128">
        <f t="shared" si="22"/>
        <v>43754</v>
      </c>
      <c r="W19" s="125">
        <f t="shared" si="22"/>
        <v>43754</v>
      </c>
      <c r="X19" s="127" t="str">
        <f t="shared" si="9"/>
        <v/>
      </c>
      <c r="Y19" s="51" t="str">
        <f t="shared" si="10"/>
        <v/>
      </c>
      <c r="Z19" s="29" t="str">
        <f t="shared" si="11"/>
        <v/>
      </c>
      <c r="AA19" s="57"/>
      <c r="AB19" s="141"/>
      <c r="AC19" s="133">
        <f t="shared" si="23"/>
        <v>43785</v>
      </c>
      <c r="AD19" s="125">
        <f t="shared" si="23"/>
        <v>43785</v>
      </c>
      <c r="AE19" s="127" t="str">
        <f t="shared" si="12"/>
        <v/>
      </c>
      <c r="AF19" s="51" t="str">
        <f t="shared" si="13"/>
        <v/>
      </c>
      <c r="AG19" s="29" t="str">
        <f t="shared" si="14"/>
        <v/>
      </c>
      <c r="AH19" s="37"/>
      <c r="AI19" s="175"/>
      <c r="AJ19" s="128">
        <f t="shared" si="24"/>
        <v>43815</v>
      </c>
      <c r="AK19" s="125">
        <f t="shared" si="24"/>
        <v>43815</v>
      </c>
      <c r="AL19" s="126" t="str">
        <f t="shared" si="15"/>
        <v/>
      </c>
      <c r="AM19" s="51" t="str">
        <f t="shared" si="16"/>
        <v/>
      </c>
      <c r="AN19" s="29" t="str">
        <f t="shared" si="17"/>
        <v/>
      </c>
      <c r="AO19" s="37"/>
      <c r="AP19" s="130"/>
    </row>
    <row r="20" spans="1:42" ht="20" customHeight="1" x14ac:dyDescent="0.25">
      <c r="A20" s="128">
        <f t="shared" si="18"/>
        <v>43663</v>
      </c>
      <c r="B20" s="125">
        <f t="shared" si="19"/>
        <v>43663</v>
      </c>
      <c r="C20" s="126" t="str">
        <f t="shared" si="0"/>
        <v/>
      </c>
      <c r="D20" s="51" t="str">
        <f t="shared" si="1"/>
        <v/>
      </c>
      <c r="E20" s="29" t="str">
        <f t="shared" si="2"/>
        <v/>
      </c>
      <c r="F20" s="53"/>
      <c r="G20" s="131"/>
      <c r="H20" s="128">
        <f t="shared" si="20"/>
        <v>43694</v>
      </c>
      <c r="I20" s="125">
        <f t="shared" si="20"/>
        <v>43694</v>
      </c>
      <c r="J20" s="126">
        <f t="shared" si="3"/>
        <v>1</v>
      </c>
      <c r="K20" s="51" t="str">
        <f t="shared" si="4"/>
        <v/>
      </c>
      <c r="L20" s="29" t="str">
        <f t="shared" si="5"/>
        <v>Ferien</v>
      </c>
      <c r="M20" s="37"/>
      <c r="N20" s="142"/>
      <c r="O20" s="133">
        <f t="shared" si="21"/>
        <v>43725</v>
      </c>
      <c r="P20" s="125">
        <f t="shared" si="21"/>
        <v>43725</v>
      </c>
      <c r="Q20" s="126" t="str">
        <f t="shared" si="6"/>
        <v/>
      </c>
      <c r="R20" s="51">
        <f t="shared" si="7"/>
        <v>38</v>
      </c>
      <c r="S20" s="29" t="str">
        <f t="shared" si="8"/>
        <v/>
      </c>
      <c r="T20" s="37"/>
      <c r="U20" s="169"/>
      <c r="V20" s="128">
        <f t="shared" si="22"/>
        <v>43755</v>
      </c>
      <c r="W20" s="125">
        <f t="shared" si="22"/>
        <v>43755</v>
      </c>
      <c r="X20" s="127" t="str">
        <f t="shared" si="9"/>
        <v/>
      </c>
      <c r="Y20" s="51" t="str">
        <f t="shared" si="10"/>
        <v/>
      </c>
      <c r="Z20" s="29" t="str">
        <f t="shared" si="11"/>
        <v/>
      </c>
      <c r="AA20" s="57"/>
      <c r="AB20" s="141"/>
      <c r="AC20" s="133">
        <f t="shared" si="23"/>
        <v>43786</v>
      </c>
      <c r="AD20" s="125">
        <f t="shared" si="23"/>
        <v>43786</v>
      </c>
      <c r="AE20" s="127" t="str">
        <f t="shared" si="12"/>
        <v/>
      </c>
      <c r="AF20" s="51" t="str">
        <f t="shared" si="13"/>
        <v/>
      </c>
      <c r="AG20" s="29" t="str">
        <f t="shared" si="14"/>
        <v/>
      </c>
      <c r="AH20" s="37"/>
      <c r="AI20" s="175"/>
      <c r="AJ20" s="128">
        <f t="shared" si="24"/>
        <v>43816</v>
      </c>
      <c r="AK20" s="125">
        <f t="shared" si="24"/>
        <v>43816</v>
      </c>
      <c r="AL20" s="126" t="str">
        <f t="shared" si="15"/>
        <v/>
      </c>
      <c r="AM20" s="51">
        <f t="shared" si="16"/>
        <v>51</v>
      </c>
      <c r="AN20" s="29" t="str">
        <f t="shared" si="17"/>
        <v/>
      </c>
      <c r="AO20" s="37"/>
      <c r="AP20" s="130"/>
    </row>
    <row r="21" spans="1:42" ht="20" customHeight="1" x14ac:dyDescent="0.25">
      <c r="A21" s="128">
        <f t="shared" si="18"/>
        <v>43664</v>
      </c>
      <c r="B21" s="125">
        <f t="shared" si="19"/>
        <v>43664</v>
      </c>
      <c r="C21" s="126" t="str">
        <f t="shared" si="0"/>
        <v/>
      </c>
      <c r="D21" s="51" t="str">
        <f t="shared" si="1"/>
        <v/>
      </c>
      <c r="E21" s="29" t="str">
        <f t="shared" si="2"/>
        <v/>
      </c>
      <c r="F21" s="53"/>
      <c r="G21" s="131"/>
      <c r="H21" s="128">
        <f t="shared" si="20"/>
        <v>43695</v>
      </c>
      <c r="I21" s="125">
        <f t="shared" si="20"/>
        <v>43695</v>
      </c>
      <c r="J21" s="126">
        <f t="shared" si="3"/>
        <v>1</v>
      </c>
      <c r="K21" s="51" t="str">
        <f t="shared" si="4"/>
        <v/>
      </c>
      <c r="L21" s="29" t="str">
        <f t="shared" si="5"/>
        <v>Ferien</v>
      </c>
      <c r="M21" s="37"/>
      <c r="N21" s="142"/>
      <c r="O21" s="133">
        <f t="shared" si="21"/>
        <v>43726</v>
      </c>
      <c r="P21" s="125">
        <f t="shared" si="21"/>
        <v>43726</v>
      </c>
      <c r="Q21" s="126" t="str">
        <f t="shared" si="6"/>
        <v/>
      </c>
      <c r="R21" s="51" t="str">
        <f t="shared" si="7"/>
        <v/>
      </c>
      <c r="S21" s="29" t="str">
        <f t="shared" si="8"/>
        <v/>
      </c>
      <c r="T21" s="37"/>
      <c r="U21" s="169"/>
      <c r="V21" s="128">
        <f t="shared" si="22"/>
        <v>43756</v>
      </c>
      <c r="W21" s="125">
        <f t="shared" si="22"/>
        <v>43756</v>
      </c>
      <c r="X21" s="127" t="str">
        <f t="shared" si="9"/>
        <v/>
      </c>
      <c r="Y21" s="51" t="str">
        <f t="shared" si="10"/>
        <v/>
      </c>
      <c r="Z21" s="29" t="str">
        <f t="shared" si="11"/>
        <v/>
      </c>
      <c r="AA21" s="57"/>
      <c r="AB21" s="141"/>
      <c r="AC21" s="133">
        <f t="shared" si="23"/>
        <v>43787</v>
      </c>
      <c r="AD21" s="125">
        <f t="shared" si="23"/>
        <v>43787</v>
      </c>
      <c r="AE21" s="127" t="str">
        <f t="shared" si="12"/>
        <v/>
      </c>
      <c r="AF21" s="51" t="str">
        <f t="shared" si="13"/>
        <v/>
      </c>
      <c r="AG21" s="29" t="str">
        <f t="shared" si="14"/>
        <v/>
      </c>
      <c r="AH21" s="38"/>
      <c r="AI21" s="175"/>
      <c r="AJ21" s="128">
        <f t="shared" si="24"/>
        <v>43817</v>
      </c>
      <c r="AK21" s="125">
        <f t="shared" si="24"/>
        <v>43817</v>
      </c>
      <c r="AL21" s="126" t="str">
        <f t="shared" si="15"/>
        <v/>
      </c>
      <c r="AM21" s="51" t="str">
        <f t="shared" si="16"/>
        <v/>
      </c>
      <c r="AN21" s="29" t="str">
        <f t="shared" si="17"/>
        <v/>
      </c>
      <c r="AO21" s="37"/>
      <c r="AP21" s="130"/>
    </row>
    <row r="22" spans="1:42" ht="20" customHeight="1" x14ac:dyDescent="0.25">
      <c r="A22" s="128">
        <f t="shared" si="18"/>
        <v>43665</v>
      </c>
      <c r="B22" s="125">
        <f t="shared" si="19"/>
        <v>43665</v>
      </c>
      <c r="C22" s="126" t="str">
        <f t="shared" si="0"/>
        <v/>
      </c>
      <c r="D22" s="51" t="str">
        <f t="shared" si="1"/>
        <v/>
      </c>
      <c r="E22" s="29" t="str">
        <f t="shared" si="2"/>
        <v/>
      </c>
      <c r="F22" s="53"/>
      <c r="G22" s="131"/>
      <c r="H22" s="128">
        <f t="shared" si="20"/>
        <v>43696</v>
      </c>
      <c r="I22" s="125">
        <f t="shared" si="20"/>
        <v>43696</v>
      </c>
      <c r="J22" s="126">
        <f t="shared" si="3"/>
        <v>1</v>
      </c>
      <c r="K22" s="51" t="str">
        <f t="shared" si="4"/>
        <v/>
      </c>
      <c r="L22" s="29" t="str">
        <f t="shared" si="5"/>
        <v>Ferien</v>
      </c>
      <c r="M22" s="37"/>
      <c r="N22" s="142"/>
      <c r="O22" s="133">
        <f t="shared" si="21"/>
        <v>43727</v>
      </c>
      <c r="P22" s="125">
        <f t="shared" si="21"/>
        <v>43727</v>
      </c>
      <c r="Q22" s="126">
        <f t="shared" si="6"/>
        <v>0</v>
      </c>
      <c r="R22" s="51" t="str">
        <f t="shared" si="7"/>
        <v/>
      </c>
      <c r="S22" s="29" t="str">
        <f t="shared" si="8"/>
        <v>Weltkindertag</v>
      </c>
      <c r="T22" s="37"/>
      <c r="U22" s="169"/>
      <c r="V22" s="128">
        <f t="shared" si="22"/>
        <v>43757</v>
      </c>
      <c r="W22" s="125">
        <f t="shared" si="22"/>
        <v>43757</v>
      </c>
      <c r="X22" s="127" t="str">
        <f t="shared" si="9"/>
        <v/>
      </c>
      <c r="Y22" s="51" t="str">
        <f t="shared" si="10"/>
        <v/>
      </c>
      <c r="Z22" s="29" t="str">
        <f t="shared" si="11"/>
        <v/>
      </c>
      <c r="AA22" s="57"/>
      <c r="AB22" s="141"/>
      <c r="AC22" s="133">
        <f t="shared" si="23"/>
        <v>43788</v>
      </c>
      <c r="AD22" s="125">
        <f t="shared" si="23"/>
        <v>43788</v>
      </c>
      <c r="AE22" s="127" t="str">
        <f t="shared" si="12"/>
        <v/>
      </c>
      <c r="AF22" s="51">
        <f t="shared" si="13"/>
        <v>47</v>
      </c>
      <c r="AG22" s="29" t="str">
        <f t="shared" si="14"/>
        <v/>
      </c>
      <c r="AH22" s="38"/>
      <c r="AI22" s="175"/>
      <c r="AJ22" s="128">
        <f t="shared" si="24"/>
        <v>43818</v>
      </c>
      <c r="AK22" s="125">
        <f t="shared" si="24"/>
        <v>43818</v>
      </c>
      <c r="AL22" s="126" t="str">
        <f t="shared" si="15"/>
        <v/>
      </c>
      <c r="AM22" s="51" t="str">
        <f t="shared" si="16"/>
        <v/>
      </c>
      <c r="AN22" s="29" t="str">
        <f t="shared" si="17"/>
        <v/>
      </c>
      <c r="AO22" s="37"/>
      <c r="AP22" s="130"/>
    </row>
    <row r="23" spans="1:42" ht="20" customHeight="1" x14ac:dyDescent="0.25">
      <c r="A23" s="128">
        <f t="shared" si="18"/>
        <v>43666</v>
      </c>
      <c r="B23" s="125">
        <f t="shared" si="19"/>
        <v>43666</v>
      </c>
      <c r="C23" s="126" t="str">
        <f t="shared" si="0"/>
        <v/>
      </c>
      <c r="D23" s="51" t="str">
        <f t="shared" si="1"/>
        <v/>
      </c>
      <c r="E23" s="29" t="str">
        <f t="shared" si="2"/>
        <v/>
      </c>
      <c r="F23" s="53"/>
      <c r="G23" s="131"/>
      <c r="H23" s="128">
        <f t="shared" si="20"/>
        <v>43697</v>
      </c>
      <c r="I23" s="125">
        <f t="shared" si="20"/>
        <v>43697</v>
      </c>
      <c r="J23" s="126">
        <f t="shared" si="3"/>
        <v>1</v>
      </c>
      <c r="K23" s="51">
        <f t="shared" si="4"/>
        <v>34</v>
      </c>
      <c r="L23" s="29" t="str">
        <f t="shared" si="5"/>
        <v>Ferien</v>
      </c>
      <c r="M23" s="37"/>
      <c r="N23" s="142"/>
      <c r="O23" s="133">
        <f t="shared" si="21"/>
        <v>43728</v>
      </c>
      <c r="P23" s="125">
        <f t="shared" si="21"/>
        <v>43728</v>
      </c>
      <c r="Q23" s="126" t="str">
        <f t="shared" si="6"/>
        <v/>
      </c>
      <c r="R23" s="51" t="str">
        <f t="shared" si="7"/>
        <v/>
      </c>
      <c r="S23" s="29" t="str">
        <f t="shared" si="8"/>
        <v/>
      </c>
      <c r="T23" s="37"/>
      <c r="U23" s="169"/>
      <c r="V23" s="128">
        <f t="shared" si="22"/>
        <v>43758</v>
      </c>
      <c r="W23" s="125">
        <f t="shared" si="22"/>
        <v>43758</v>
      </c>
      <c r="X23" s="127" t="str">
        <f t="shared" si="9"/>
        <v/>
      </c>
      <c r="Y23" s="51" t="str">
        <f t="shared" si="10"/>
        <v/>
      </c>
      <c r="Z23" s="29" t="str">
        <f t="shared" si="11"/>
        <v/>
      </c>
      <c r="AA23" s="57"/>
      <c r="AB23" s="141"/>
      <c r="AC23" s="133">
        <f t="shared" si="23"/>
        <v>43789</v>
      </c>
      <c r="AD23" s="125">
        <f t="shared" si="23"/>
        <v>43789</v>
      </c>
      <c r="AE23" s="127" t="str">
        <f t="shared" si="12"/>
        <v/>
      </c>
      <c r="AF23" s="51" t="str">
        <f t="shared" si="13"/>
        <v/>
      </c>
      <c r="AG23" s="29" t="str">
        <f t="shared" si="14"/>
        <v/>
      </c>
      <c r="AH23" s="38"/>
      <c r="AI23" s="175"/>
      <c r="AJ23" s="128">
        <f t="shared" si="24"/>
        <v>43819</v>
      </c>
      <c r="AK23" s="125">
        <f t="shared" si="24"/>
        <v>43819</v>
      </c>
      <c r="AL23" s="126" t="str">
        <f t="shared" si="15"/>
        <v/>
      </c>
      <c r="AM23" s="51" t="str">
        <f t="shared" si="16"/>
        <v/>
      </c>
      <c r="AN23" s="29" t="str">
        <f t="shared" si="17"/>
        <v/>
      </c>
      <c r="AO23" s="37"/>
      <c r="AP23" s="130"/>
    </row>
    <row r="24" spans="1:42" ht="20" customHeight="1" x14ac:dyDescent="0.25">
      <c r="A24" s="128">
        <f t="shared" si="18"/>
        <v>43667</v>
      </c>
      <c r="B24" s="125">
        <f t="shared" si="19"/>
        <v>43667</v>
      </c>
      <c r="C24" s="126" t="str">
        <f t="shared" si="0"/>
        <v/>
      </c>
      <c r="D24" s="51" t="str">
        <f t="shared" si="1"/>
        <v/>
      </c>
      <c r="E24" s="29" t="str">
        <f t="shared" si="2"/>
        <v/>
      </c>
      <c r="F24" s="53"/>
      <c r="G24" s="131"/>
      <c r="H24" s="128">
        <f t="shared" si="20"/>
        <v>43698</v>
      </c>
      <c r="I24" s="125">
        <f t="shared" si="20"/>
        <v>43698</v>
      </c>
      <c r="J24" s="126">
        <f t="shared" si="3"/>
        <v>1</v>
      </c>
      <c r="K24" s="51" t="str">
        <f t="shared" si="4"/>
        <v/>
      </c>
      <c r="L24" s="29" t="str">
        <f t="shared" si="5"/>
        <v>Ferien</v>
      </c>
      <c r="M24" s="37"/>
      <c r="N24" s="142"/>
      <c r="O24" s="133">
        <f t="shared" si="21"/>
        <v>43729</v>
      </c>
      <c r="P24" s="125">
        <f t="shared" si="21"/>
        <v>43729</v>
      </c>
      <c r="Q24" s="126" t="str">
        <f t="shared" si="6"/>
        <v/>
      </c>
      <c r="R24" s="51" t="str">
        <f t="shared" si="7"/>
        <v/>
      </c>
      <c r="S24" s="29" t="str">
        <f t="shared" si="8"/>
        <v/>
      </c>
      <c r="T24" s="37"/>
      <c r="U24" s="169"/>
      <c r="V24" s="128">
        <f t="shared" si="22"/>
        <v>43759</v>
      </c>
      <c r="W24" s="125">
        <f t="shared" si="22"/>
        <v>43759</v>
      </c>
      <c r="X24" s="127" t="str">
        <f t="shared" si="9"/>
        <v/>
      </c>
      <c r="Y24" s="51" t="str">
        <f t="shared" si="10"/>
        <v/>
      </c>
      <c r="Z24" s="29" t="str">
        <f t="shared" si="11"/>
        <v/>
      </c>
      <c r="AA24" s="57"/>
      <c r="AB24" s="141"/>
      <c r="AC24" s="133">
        <f t="shared" si="23"/>
        <v>43790</v>
      </c>
      <c r="AD24" s="125">
        <f t="shared" si="23"/>
        <v>43790</v>
      </c>
      <c r="AE24" s="127">
        <f t="shared" si="12"/>
        <v>0</v>
      </c>
      <c r="AF24" s="51" t="str">
        <f t="shared" si="13"/>
        <v/>
      </c>
      <c r="AG24" s="29" t="str">
        <f t="shared" si="14"/>
        <v>Buß- und Bettag</v>
      </c>
      <c r="AH24" s="38"/>
      <c r="AI24" s="175"/>
      <c r="AJ24" s="128">
        <f t="shared" si="24"/>
        <v>43820</v>
      </c>
      <c r="AK24" s="125">
        <f t="shared" si="24"/>
        <v>43820</v>
      </c>
      <c r="AL24" s="126" t="str">
        <f t="shared" si="15"/>
        <v/>
      </c>
      <c r="AM24" s="51" t="str">
        <f t="shared" si="16"/>
        <v/>
      </c>
      <c r="AN24" s="29" t="str">
        <f t="shared" si="17"/>
        <v/>
      </c>
      <c r="AO24" s="37"/>
      <c r="AP24" s="130"/>
    </row>
    <row r="25" spans="1:42" ht="20" customHeight="1" x14ac:dyDescent="0.25">
      <c r="A25" s="128">
        <f t="shared" si="18"/>
        <v>43668</v>
      </c>
      <c r="B25" s="125">
        <f t="shared" si="19"/>
        <v>43668</v>
      </c>
      <c r="C25" s="126" t="str">
        <f t="shared" si="0"/>
        <v/>
      </c>
      <c r="D25" s="51" t="str">
        <f t="shared" si="1"/>
        <v/>
      </c>
      <c r="E25" s="29" t="str">
        <f t="shared" si="2"/>
        <v/>
      </c>
      <c r="F25" s="53"/>
      <c r="G25" s="131"/>
      <c r="H25" s="128">
        <f t="shared" si="20"/>
        <v>43699</v>
      </c>
      <c r="I25" s="125">
        <f t="shared" si="20"/>
        <v>43699</v>
      </c>
      <c r="J25" s="126">
        <f t="shared" si="3"/>
        <v>1</v>
      </c>
      <c r="K25" s="51" t="str">
        <f t="shared" si="4"/>
        <v/>
      </c>
      <c r="L25" s="29" t="str">
        <f t="shared" si="5"/>
        <v>Ferien</v>
      </c>
      <c r="M25" s="37"/>
      <c r="N25" s="142"/>
      <c r="O25" s="133">
        <f t="shared" si="21"/>
        <v>43730</v>
      </c>
      <c r="P25" s="125">
        <f t="shared" si="21"/>
        <v>43730</v>
      </c>
      <c r="Q25" s="126" t="str">
        <f t="shared" si="6"/>
        <v/>
      </c>
      <c r="R25" s="51" t="str">
        <f t="shared" si="7"/>
        <v/>
      </c>
      <c r="S25" s="29" t="str">
        <f t="shared" si="8"/>
        <v/>
      </c>
      <c r="T25" s="37"/>
      <c r="U25" s="169"/>
      <c r="V25" s="128">
        <f t="shared" si="22"/>
        <v>43760</v>
      </c>
      <c r="W25" s="125">
        <f t="shared" si="22"/>
        <v>43760</v>
      </c>
      <c r="X25" s="127" t="str">
        <f t="shared" si="9"/>
        <v/>
      </c>
      <c r="Y25" s="51">
        <f t="shared" si="10"/>
        <v>43</v>
      </c>
      <c r="Z25" s="29" t="str">
        <f t="shared" si="11"/>
        <v/>
      </c>
      <c r="AA25" s="57"/>
      <c r="AB25" s="141"/>
      <c r="AC25" s="133">
        <f t="shared" si="23"/>
        <v>43791</v>
      </c>
      <c r="AD25" s="125">
        <f t="shared" si="23"/>
        <v>43791</v>
      </c>
      <c r="AE25" s="127" t="str">
        <f t="shared" si="12"/>
        <v/>
      </c>
      <c r="AF25" s="51" t="str">
        <f t="shared" si="13"/>
        <v/>
      </c>
      <c r="AG25" s="29" t="str">
        <f t="shared" si="14"/>
        <v/>
      </c>
      <c r="AH25" s="38"/>
      <c r="AI25" s="175"/>
      <c r="AJ25" s="128">
        <f t="shared" si="24"/>
        <v>43821</v>
      </c>
      <c r="AK25" s="125">
        <f t="shared" si="24"/>
        <v>43821</v>
      </c>
      <c r="AL25" s="126" t="str">
        <f t="shared" si="15"/>
        <v/>
      </c>
      <c r="AM25" s="51" t="str">
        <f t="shared" si="16"/>
        <v/>
      </c>
      <c r="AN25" s="29" t="str">
        <f t="shared" si="17"/>
        <v/>
      </c>
      <c r="AO25" s="37"/>
      <c r="AP25" s="130"/>
    </row>
    <row r="26" spans="1:42" ht="20" customHeight="1" x14ac:dyDescent="0.25">
      <c r="A26" s="128">
        <f t="shared" si="18"/>
        <v>43669</v>
      </c>
      <c r="B26" s="125">
        <f t="shared" si="19"/>
        <v>43669</v>
      </c>
      <c r="C26" s="126" t="str">
        <f t="shared" si="0"/>
        <v/>
      </c>
      <c r="D26" s="51">
        <f t="shared" si="1"/>
        <v>30</v>
      </c>
      <c r="E26" s="29" t="str">
        <f t="shared" si="2"/>
        <v/>
      </c>
      <c r="F26" s="53"/>
      <c r="G26" s="131"/>
      <c r="H26" s="128">
        <f t="shared" si="20"/>
        <v>43700</v>
      </c>
      <c r="I26" s="125">
        <f t="shared" si="20"/>
        <v>43700</v>
      </c>
      <c r="J26" s="126">
        <f t="shared" si="3"/>
        <v>1</v>
      </c>
      <c r="K26" s="51" t="str">
        <f t="shared" si="4"/>
        <v/>
      </c>
      <c r="L26" s="29" t="str">
        <f t="shared" si="5"/>
        <v>Ferien</v>
      </c>
      <c r="M26" s="37"/>
      <c r="N26" s="142"/>
      <c r="O26" s="133">
        <f t="shared" si="21"/>
        <v>43731</v>
      </c>
      <c r="P26" s="125">
        <f t="shared" si="21"/>
        <v>43731</v>
      </c>
      <c r="Q26" s="126" t="str">
        <f t="shared" si="6"/>
        <v/>
      </c>
      <c r="R26" s="51" t="str">
        <f t="shared" si="7"/>
        <v/>
      </c>
      <c r="S26" s="29" t="str">
        <f t="shared" si="8"/>
        <v/>
      </c>
      <c r="T26" s="38"/>
      <c r="U26" s="169"/>
      <c r="V26" s="128">
        <f t="shared" si="22"/>
        <v>43761</v>
      </c>
      <c r="W26" s="125">
        <f t="shared" si="22"/>
        <v>43761</v>
      </c>
      <c r="X26" s="127" t="str">
        <f t="shared" si="9"/>
        <v/>
      </c>
      <c r="Y26" s="51" t="str">
        <f t="shared" si="10"/>
        <v/>
      </c>
      <c r="Z26" s="29" t="str">
        <f t="shared" si="11"/>
        <v/>
      </c>
      <c r="AA26" s="57"/>
      <c r="AB26" s="141"/>
      <c r="AC26" s="133">
        <f t="shared" si="23"/>
        <v>43792</v>
      </c>
      <c r="AD26" s="125">
        <f t="shared" si="23"/>
        <v>43792</v>
      </c>
      <c r="AE26" s="127" t="str">
        <f t="shared" si="12"/>
        <v/>
      </c>
      <c r="AF26" s="51" t="str">
        <f t="shared" si="13"/>
        <v/>
      </c>
      <c r="AG26" s="29" t="str">
        <f t="shared" si="14"/>
        <v/>
      </c>
      <c r="AH26" s="38"/>
      <c r="AI26" s="175"/>
      <c r="AJ26" s="128">
        <f t="shared" si="24"/>
        <v>43822</v>
      </c>
      <c r="AK26" s="125">
        <f t="shared" si="24"/>
        <v>43822</v>
      </c>
      <c r="AL26" s="126" t="str">
        <f t="shared" si="15"/>
        <v>x</v>
      </c>
      <c r="AM26" s="51" t="str">
        <f t="shared" si="16"/>
        <v/>
      </c>
      <c r="AN26" s="29" t="str">
        <f t="shared" si="17"/>
        <v>Heiliger Abend</v>
      </c>
      <c r="AO26" s="37"/>
      <c r="AP26" s="130"/>
    </row>
    <row r="27" spans="1:42" ht="20" customHeight="1" x14ac:dyDescent="0.25">
      <c r="A27" s="128">
        <f t="shared" si="18"/>
        <v>43670</v>
      </c>
      <c r="B27" s="125">
        <f t="shared" si="19"/>
        <v>43670</v>
      </c>
      <c r="C27" s="126" t="str">
        <f t="shared" si="0"/>
        <v/>
      </c>
      <c r="D27" s="51" t="str">
        <f t="shared" si="1"/>
        <v/>
      </c>
      <c r="E27" s="29" t="str">
        <f t="shared" si="2"/>
        <v/>
      </c>
      <c r="F27" s="53"/>
      <c r="G27" s="131"/>
      <c r="H27" s="128">
        <f t="shared" si="20"/>
        <v>43701</v>
      </c>
      <c r="I27" s="125">
        <f t="shared" si="20"/>
        <v>43701</v>
      </c>
      <c r="J27" s="126">
        <f t="shared" si="3"/>
        <v>1</v>
      </c>
      <c r="K27" s="51" t="str">
        <f t="shared" si="4"/>
        <v/>
      </c>
      <c r="L27" s="29" t="str">
        <f t="shared" si="5"/>
        <v>Ferien</v>
      </c>
      <c r="M27" s="37"/>
      <c r="N27" s="142"/>
      <c r="O27" s="133">
        <f t="shared" si="21"/>
        <v>43732</v>
      </c>
      <c r="P27" s="125">
        <f t="shared" si="21"/>
        <v>43732</v>
      </c>
      <c r="Q27" s="126" t="str">
        <f t="shared" si="6"/>
        <v/>
      </c>
      <c r="R27" s="51">
        <f t="shared" si="7"/>
        <v>39</v>
      </c>
      <c r="S27" s="29" t="str">
        <f t="shared" si="8"/>
        <v/>
      </c>
      <c r="T27" s="38"/>
      <c r="U27" s="169"/>
      <c r="V27" s="128">
        <f t="shared" si="22"/>
        <v>43762</v>
      </c>
      <c r="W27" s="125">
        <f t="shared" si="22"/>
        <v>43762</v>
      </c>
      <c r="X27" s="127" t="str">
        <f t="shared" si="9"/>
        <v/>
      </c>
      <c r="Y27" s="51" t="str">
        <f t="shared" si="10"/>
        <v/>
      </c>
      <c r="Z27" s="29" t="str">
        <f t="shared" si="11"/>
        <v/>
      </c>
      <c r="AA27" s="57"/>
      <c r="AB27" s="141"/>
      <c r="AC27" s="133">
        <f t="shared" si="23"/>
        <v>43793</v>
      </c>
      <c r="AD27" s="125">
        <f t="shared" si="23"/>
        <v>43793</v>
      </c>
      <c r="AE27" s="127" t="str">
        <f t="shared" si="12"/>
        <v/>
      </c>
      <c r="AF27" s="51" t="str">
        <f t="shared" si="13"/>
        <v/>
      </c>
      <c r="AG27" s="29" t="str">
        <f t="shared" si="14"/>
        <v/>
      </c>
      <c r="AH27" s="38"/>
      <c r="AI27" s="175"/>
      <c r="AJ27" s="128">
        <f t="shared" si="24"/>
        <v>43823</v>
      </c>
      <c r="AK27" s="125">
        <f t="shared" si="24"/>
        <v>43823</v>
      </c>
      <c r="AL27" s="126" t="str">
        <f t="shared" si="15"/>
        <v>x</v>
      </c>
      <c r="AM27" s="51">
        <f t="shared" si="16"/>
        <v>52</v>
      </c>
      <c r="AN27" s="29" t="str">
        <f t="shared" si="17"/>
        <v>1.Weihnachtsfeiertag</v>
      </c>
      <c r="AO27" s="37"/>
      <c r="AP27" s="130"/>
    </row>
    <row r="28" spans="1:42" ht="20" customHeight="1" x14ac:dyDescent="0.25">
      <c r="A28" s="128">
        <f t="shared" si="18"/>
        <v>43671</v>
      </c>
      <c r="B28" s="125">
        <f t="shared" si="19"/>
        <v>43671</v>
      </c>
      <c r="C28" s="126" t="str">
        <f t="shared" si="0"/>
        <v/>
      </c>
      <c r="D28" s="51" t="str">
        <f t="shared" si="1"/>
        <v/>
      </c>
      <c r="E28" s="29" t="str">
        <f t="shared" si="2"/>
        <v/>
      </c>
      <c r="F28" s="54"/>
      <c r="G28" s="131"/>
      <c r="H28" s="128">
        <f t="shared" si="20"/>
        <v>43702</v>
      </c>
      <c r="I28" s="125">
        <f t="shared" si="20"/>
        <v>43702</v>
      </c>
      <c r="J28" s="126">
        <f t="shared" si="3"/>
        <v>1</v>
      </c>
      <c r="K28" s="51" t="str">
        <f t="shared" si="4"/>
        <v/>
      </c>
      <c r="L28" s="29" t="str">
        <f t="shared" si="5"/>
        <v>Ferien</v>
      </c>
      <c r="M28" s="37"/>
      <c r="N28" s="142"/>
      <c r="O28" s="133">
        <f t="shared" si="21"/>
        <v>43733</v>
      </c>
      <c r="P28" s="125">
        <f t="shared" si="21"/>
        <v>43733</v>
      </c>
      <c r="Q28" s="126" t="str">
        <f t="shared" si="6"/>
        <v/>
      </c>
      <c r="R28" s="51" t="str">
        <f t="shared" si="7"/>
        <v/>
      </c>
      <c r="S28" s="29" t="str">
        <f t="shared" si="8"/>
        <v/>
      </c>
      <c r="T28" s="38"/>
      <c r="U28" s="169"/>
      <c r="V28" s="128">
        <f t="shared" si="22"/>
        <v>43763</v>
      </c>
      <c r="W28" s="125">
        <f t="shared" si="22"/>
        <v>43763</v>
      </c>
      <c r="X28" s="127" t="str">
        <f t="shared" si="9"/>
        <v>x</v>
      </c>
      <c r="Y28" s="51" t="str">
        <f t="shared" si="10"/>
        <v/>
      </c>
      <c r="Z28" s="29" t="str">
        <f t="shared" si="11"/>
        <v>Nationalfeiertag</v>
      </c>
      <c r="AA28" s="57"/>
      <c r="AB28" s="141"/>
      <c r="AC28" s="133">
        <f t="shared" si="23"/>
        <v>43794</v>
      </c>
      <c r="AD28" s="125">
        <f t="shared" si="23"/>
        <v>43794</v>
      </c>
      <c r="AE28" s="127" t="str">
        <f t="shared" si="12"/>
        <v/>
      </c>
      <c r="AF28" s="51" t="str">
        <f t="shared" si="13"/>
        <v/>
      </c>
      <c r="AG28" s="29" t="str">
        <f t="shared" si="14"/>
        <v/>
      </c>
      <c r="AH28" s="38"/>
      <c r="AI28" s="175"/>
      <c r="AJ28" s="128">
        <f t="shared" si="24"/>
        <v>43824</v>
      </c>
      <c r="AK28" s="125">
        <f t="shared" si="24"/>
        <v>43824</v>
      </c>
      <c r="AL28" s="126" t="str">
        <f t="shared" si="15"/>
        <v>x</v>
      </c>
      <c r="AM28" s="51" t="str">
        <f t="shared" si="16"/>
        <v/>
      </c>
      <c r="AN28" s="29" t="str">
        <f t="shared" si="17"/>
        <v>2.Weihnachtsfeiertag</v>
      </c>
      <c r="AO28" s="37"/>
      <c r="AP28" s="130"/>
    </row>
    <row r="29" spans="1:42" ht="20" customHeight="1" x14ac:dyDescent="0.25">
      <c r="A29" s="128">
        <f t="shared" si="18"/>
        <v>43672</v>
      </c>
      <c r="B29" s="125">
        <f t="shared" si="19"/>
        <v>43672</v>
      </c>
      <c r="C29" s="126">
        <f t="shared" si="0"/>
        <v>1</v>
      </c>
      <c r="D29" s="51" t="str">
        <f t="shared" si="1"/>
        <v/>
      </c>
      <c r="E29" s="29" t="str">
        <f t="shared" si="2"/>
        <v>Ferien</v>
      </c>
      <c r="F29" s="54"/>
      <c r="G29" s="131"/>
      <c r="H29" s="128">
        <f t="shared" si="20"/>
        <v>43703</v>
      </c>
      <c r="I29" s="125">
        <f t="shared" si="20"/>
        <v>43703</v>
      </c>
      <c r="J29" s="126">
        <f t="shared" si="3"/>
        <v>1</v>
      </c>
      <c r="K29" s="51" t="str">
        <f t="shared" si="4"/>
        <v/>
      </c>
      <c r="L29" s="29" t="str">
        <f t="shared" si="5"/>
        <v>Ferien</v>
      </c>
      <c r="M29" s="37"/>
      <c r="N29" s="142"/>
      <c r="O29" s="133">
        <f t="shared" si="21"/>
        <v>43734</v>
      </c>
      <c r="P29" s="125">
        <f t="shared" si="21"/>
        <v>43734</v>
      </c>
      <c r="Q29" s="126" t="str">
        <f t="shared" si="6"/>
        <v/>
      </c>
      <c r="R29" s="51" t="str">
        <f t="shared" si="7"/>
        <v/>
      </c>
      <c r="S29" s="29" t="str">
        <f t="shared" si="8"/>
        <v/>
      </c>
      <c r="T29" s="38"/>
      <c r="U29" s="169"/>
      <c r="V29" s="128">
        <f t="shared" si="22"/>
        <v>43764</v>
      </c>
      <c r="W29" s="125">
        <f t="shared" si="22"/>
        <v>43764</v>
      </c>
      <c r="X29" s="127" t="str">
        <f t="shared" si="9"/>
        <v/>
      </c>
      <c r="Y29" s="51" t="str">
        <f t="shared" si="10"/>
        <v/>
      </c>
      <c r="Z29" s="29" t="str">
        <f t="shared" si="11"/>
        <v/>
      </c>
      <c r="AA29" s="57"/>
      <c r="AB29" s="141"/>
      <c r="AC29" s="133">
        <f t="shared" si="23"/>
        <v>43795</v>
      </c>
      <c r="AD29" s="125">
        <f t="shared" si="23"/>
        <v>43795</v>
      </c>
      <c r="AE29" s="127" t="str">
        <f t="shared" si="12"/>
        <v/>
      </c>
      <c r="AF29" s="51">
        <f t="shared" si="13"/>
        <v>48</v>
      </c>
      <c r="AG29" s="29" t="str">
        <f t="shared" si="14"/>
        <v/>
      </c>
      <c r="AH29" s="38"/>
      <c r="AI29" s="175"/>
      <c r="AJ29" s="128">
        <f t="shared" si="24"/>
        <v>43825</v>
      </c>
      <c r="AK29" s="125">
        <f t="shared" si="24"/>
        <v>43825</v>
      </c>
      <c r="AL29" s="126">
        <f t="shared" si="15"/>
        <v>1</v>
      </c>
      <c r="AM29" s="51" t="str">
        <f t="shared" si="16"/>
        <v/>
      </c>
      <c r="AN29" s="29" t="str">
        <f t="shared" si="17"/>
        <v>Ferien</v>
      </c>
      <c r="AO29" s="37"/>
      <c r="AP29" s="130"/>
    </row>
    <row r="30" spans="1:42" ht="20" customHeight="1" x14ac:dyDescent="0.25">
      <c r="A30" s="128">
        <f t="shared" si="18"/>
        <v>43673</v>
      </c>
      <c r="B30" s="125">
        <f t="shared" si="19"/>
        <v>43673</v>
      </c>
      <c r="C30" s="126">
        <f t="shared" si="0"/>
        <v>1</v>
      </c>
      <c r="D30" s="51" t="str">
        <f t="shared" si="1"/>
        <v/>
      </c>
      <c r="E30" s="29" t="str">
        <f t="shared" si="2"/>
        <v>Ferien</v>
      </c>
      <c r="F30" s="54"/>
      <c r="G30" s="131"/>
      <c r="H30" s="128">
        <f t="shared" si="20"/>
        <v>43704</v>
      </c>
      <c r="I30" s="125">
        <f t="shared" si="20"/>
        <v>43704</v>
      </c>
      <c r="J30" s="126">
        <f t="shared" si="3"/>
        <v>1</v>
      </c>
      <c r="K30" s="51">
        <f t="shared" si="4"/>
        <v>35</v>
      </c>
      <c r="L30" s="29" t="str">
        <f t="shared" si="5"/>
        <v>Ferien</v>
      </c>
      <c r="M30" s="37"/>
      <c r="N30" s="142"/>
      <c r="O30" s="133">
        <f t="shared" si="21"/>
        <v>43735</v>
      </c>
      <c r="P30" s="125">
        <f t="shared" si="21"/>
        <v>43735</v>
      </c>
      <c r="Q30" s="126" t="str">
        <f t="shared" si="6"/>
        <v/>
      </c>
      <c r="R30" s="51" t="str">
        <f t="shared" si="7"/>
        <v/>
      </c>
      <c r="S30" s="29" t="str">
        <f t="shared" si="8"/>
        <v/>
      </c>
      <c r="T30" s="38"/>
      <c r="U30" s="169"/>
      <c r="V30" s="128">
        <f t="shared" si="22"/>
        <v>43765</v>
      </c>
      <c r="W30" s="125">
        <f t="shared" si="22"/>
        <v>43765</v>
      </c>
      <c r="X30" s="127" t="str">
        <f t="shared" si="9"/>
        <v/>
      </c>
      <c r="Y30" s="51" t="str">
        <f t="shared" si="10"/>
        <v/>
      </c>
      <c r="Z30" s="29" t="str">
        <f t="shared" si="11"/>
        <v/>
      </c>
      <c r="AA30" s="57"/>
      <c r="AB30" s="141"/>
      <c r="AC30" s="133">
        <f t="shared" si="23"/>
        <v>43796</v>
      </c>
      <c r="AD30" s="125">
        <f t="shared" si="23"/>
        <v>43796</v>
      </c>
      <c r="AE30" s="127" t="str">
        <f t="shared" si="12"/>
        <v/>
      </c>
      <c r="AF30" s="51" t="str">
        <f t="shared" si="13"/>
        <v/>
      </c>
      <c r="AG30" s="29" t="str">
        <f t="shared" si="14"/>
        <v/>
      </c>
      <c r="AH30" s="38"/>
      <c r="AI30" s="175"/>
      <c r="AJ30" s="128">
        <f t="shared" si="24"/>
        <v>43826</v>
      </c>
      <c r="AK30" s="125">
        <f t="shared" si="24"/>
        <v>43826</v>
      </c>
      <c r="AL30" s="126">
        <f t="shared" si="15"/>
        <v>1</v>
      </c>
      <c r="AM30" s="51" t="str">
        <f t="shared" si="16"/>
        <v/>
      </c>
      <c r="AN30" s="29" t="str">
        <f t="shared" si="17"/>
        <v>Ferien</v>
      </c>
      <c r="AO30" s="37"/>
      <c r="AP30" s="130"/>
    </row>
    <row r="31" spans="1:42" ht="20" customHeight="1" x14ac:dyDescent="0.25">
      <c r="A31" s="128">
        <f>IF(MONTH(A30+1)&gt;MONTH(A30),"",A30+1)</f>
        <v>43674</v>
      </c>
      <c r="B31" s="125">
        <f>IF(MONTH(B30+1)&gt;MONTH(B30),"",B30+1)</f>
        <v>43674</v>
      </c>
      <c r="C31" s="126">
        <f t="shared" si="0"/>
        <v>1</v>
      </c>
      <c r="D31" s="51" t="str">
        <f t="shared" si="1"/>
        <v/>
      </c>
      <c r="E31" s="29" t="str">
        <f t="shared" si="2"/>
        <v>Ferien</v>
      </c>
      <c r="F31" s="54"/>
      <c r="G31" s="131"/>
      <c r="H31" s="128">
        <f>IF(MONTH(H30+1)&gt;MONTH(H30),"",H30+1)</f>
        <v>43705</v>
      </c>
      <c r="I31" s="125">
        <f>IF(MONTH(I30+1)&gt;MONTH(I30),"",I30+1)</f>
        <v>43705</v>
      </c>
      <c r="J31" s="126">
        <f t="shared" si="3"/>
        <v>1</v>
      </c>
      <c r="K31" s="51" t="str">
        <f t="shared" si="4"/>
        <v/>
      </c>
      <c r="L31" s="29" t="str">
        <f t="shared" si="5"/>
        <v>Ferien</v>
      </c>
      <c r="M31" s="37"/>
      <c r="N31" s="142"/>
      <c r="O31" s="133">
        <f>IF(MONTH(O30+1)&gt;MONTH(O30),"",O30+1)</f>
        <v>43736</v>
      </c>
      <c r="P31" s="125">
        <f>IF(MONTH(P30+1)&gt;MONTH(P30),"",P30+1)</f>
        <v>43736</v>
      </c>
      <c r="Q31" s="126" t="str">
        <f t="shared" si="6"/>
        <v/>
      </c>
      <c r="R31" s="51" t="str">
        <f t="shared" si="7"/>
        <v/>
      </c>
      <c r="S31" s="29" t="str">
        <f t="shared" si="8"/>
        <v/>
      </c>
      <c r="T31" s="38"/>
      <c r="U31" s="169"/>
      <c r="V31" s="128">
        <f>IF(MONTH(V30+1)&gt;MONTH(V30),"",V30+1)</f>
        <v>43766</v>
      </c>
      <c r="W31" s="125">
        <f>IF(MONTH(W30+1)&gt;MONTH(W30),"",W30+1)</f>
        <v>43766</v>
      </c>
      <c r="X31" s="127" t="str">
        <f t="shared" si="9"/>
        <v/>
      </c>
      <c r="Y31" s="51" t="str">
        <f t="shared" si="10"/>
        <v/>
      </c>
      <c r="Z31" s="29" t="str">
        <f t="shared" si="11"/>
        <v/>
      </c>
      <c r="AA31" s="57"/>
      <c r="AB31" s="142"/>
      <c r="AC31" s="133">
        <f>IF(MONTH(AC30+1)&gt;MONTH(AC30),"",AC30+1)</f>
        <v>43797</v>
      </c>
      <c r="AD31" s="125">
        <f>IF(MONTH(AD30+1)&gt;MONTH(AD30),"",AD30+1)</f>
        <v>43797</v>
      </c>
      <c r="AE31" s="127" t="str">
        <f t="shared" si="12"/>
        <v/>
      </c>
      <c r="AF31" s="51" t="str">
        <f t="shared" si="13"/>
        <v/>
      </c>
      <c r="AG31" s="29" t="str">
        <f t="shared" si="14"/>
        <v/>
      </c>
      <c r="AH31" s="38"/>
      <c r="AI31" s="175"/>
      <c r="AJ31" s="128">
        <f>IF(MONTH(AJ30+1)&gt;MONTH(AJ30),"",AJ30+1)</f>
        <v>43827</v>
      </c>
      <c r="AK31" s="125">
        <f>IF(MONTH(AK30+1)&gt;MONTH(AK30),"",AK30+1)</f>
        <v>43827</v>
      </c>
      <c r="AL31" s="126">
        <f t="shared" si="15"/>
        <v>1</v>
      </c>
      <c r="AM31" s="51" t="str">
        <f t="shared" si="16"/>
        <v/>
      </c>
      <c r="AN31" s="29" t="str">
        <f t="shared" si="17"/>
        <v>Ferien</v>
      </c>
      <c r="AO31" s="37"/>
      <c r="AP31" s="130"/>
    </row>
    <row r="32" spans="1:42" ht="20" customHeight="1" x14ac:dyDescent="0.25">
      <c r="A32" s="128">
        <f>IF(A31="","",IF(MONTH(A31+1)&gt;MONTH(A31),"",A31+1))</f>
        <v>43675</v>
      </c>
      <c r="B32" s="125">
        <f>IF(B31="","",IF(MONTH(B31+1)&gt;MONTH(B31),"",B31+1))</f>
        <v>43675</v>
      </c>
      <c r="C32" s="126">
        <f t="shared" si="0"/>
        <v>1</v>
      </c>
      <c r="D32" s="51" t="str">
        <f t="shared" si="1"/>
        <v/>
      </c>
      <c r="E32" s="29" t="str">
        <f t="shared" si="2"/>
        <v>Ferien</v>
      </c>
      <c r="F32" s="54"/>
      <c r="G32" s="131"/>
      <c r="H32" s="128">
        <f>IF(H31="","",IF(MONTH(H31+1)&gt;MONTH(H31),"",H31+1))</f>
        <v>43706</v>
      </c>
      <c r="I32" s="125">
        <f>IF(I31="","",IF(MONTH(I31+1)&gt;MONTH(I31),"",I31+1))</f>
        <v>43706</v>
      </c>
      <c r="J32" s="126">
        <f t="shared" si="3"/>
        <v>1</v>
      </c>
      <c r="K32" s="51" t="str">
        <f t="shared" si="4"/>
        <v/>
      </c>
      <c r="L32" s="29" t="str">
        <f t="shared" si="5"/>
        <v>Ferien</v>
      </c>
      <c r="M32" s="37"/>
      <c r="N32" s="142"/>
      <c r="O32" s="133">
        <f>IF(O31="","",IF(MONTH(O31+1)&gt;MONTH(O31),"",O31+1))</f>
        <v>43737</v>
      </c>
      <c r="P32" s="125">
        <f>IF(P31="","",IF(MONTH(P31+1)&gt;MONTH(P31),"",P31+1))</f>
        <v>43737</v>
      </c>
      <c r="Q32" s="126" t="str">
        <f t="shared" si="6"/>
        <v/>
      </c>
      <c r="R32" s="51" t="str">
        <f t="shared" si="7"/>
        <v/>
      </c>
      <c r="S32" s="29" t="str">
        <f t="shared" si="8"/>
        <v/>
      </c>
      <c r="T32" s="38"/>
      <c r="U32" s="169"/>
      <c r="V32" s="128">
        <f>IF(V31="","",IF(MONTH(V31+1)&gt;MONTH(V31),"",V31+1))</f>
        <v>43767</v>
      </c>
      <c r="W32" s="125">
        <f>IF(W31="","",IF(MONTH(W31+1)&gt;MONTH(W31),"",W31+1))</f>
        <v>43767</v>
      </c>
      <c r="X32" s="127">
        <f t="shared" si="9"/>
        <v>1</v>
      </c>
      <c r="Y32" s="51">
        <f t="shared" si="10"/>
        <v>44</v>
      </c>
      <c r="Z32" s="29" t="str">
        <f t="shared" si="11"/>
        <v>Ferien</v>
      </c>
      <c r="AA32" s="57"/>
      <c r="AB32" s="142"/>
      <c r="AC32" s="133">
        <f>IF(AC31="","",IF(MONTH(AC31+1)&gt;MONTH(AC31),"",AC31+1))</f>
        <v>43798</v>
      </c>
      <c r="AD32" s="125">
        <f>IF(AD31="","",IF(MONTH(AD31+1)&gt;MONTH(AD31),"",AD31+1))</f>
        <v>43798</v>
      </c>
      <c r="AE32" s="127" t="str">
        <f t="shared" si="12"/>
        <v/>
      </c>
      <c r="AF32" s="51" t="str">
        <f t="shared" si="13"/>
        <v/>
      </c>
      <c r="AG32" s="29" t="str">
        <f t="shared" si="14"/>
        <v/>
      </c>
      <c r="AH32" s="38"/>
      <c r="AI32" s="175"/>
      <c r="AJ32" s="128">
        <f>IF(AJ31="","",IF(MONTH(AJ31+1)&gt;MONTH(AJ31),"",AJ31+1))</f>
        <v>43828</v>
      </c>
      <c r="AK32" s="125">
        <f>IF(AK31="","",IF(MONTH(AK31+1)&gt;MONTH(AK31),"",AK31+1))</f>
        <v>43828</v>
      </c>
      <c r="AL32" s="126" t="str">
        <f t="shared" si="15"/>
        <v/>
      </c>
      <c r="AM32" s="51" t="str">
        <f t="shared" si="16"/>
        <v/>
      </c>
      <c r="AN32" s="29" t="str">
        <f t="shared" si="17"/>
        <v/>
      </c>
      <c r="AO32" s="37"/>
      <c r="AP32" s="130"/>
    </row>
    <row r="33" spans="1:42" ht="20" customHeight="1" x14ac:dyDescent="0.25">
      <c r="A33" s="150">
        <f>IF(A32="","",IF(MONTH(A32+1)&gt;MONTH(A32),"",A32+1))</f>
        <v>43676</v>
      </c>
      <c r="B33" s="151">
        <f>IF(B32="","",IF(MONTH(B32+1)&gt;MONTH(B32),"",B32+1))</f>
        <v>43676</v>
      </c>
      <c r="C33" s="152">
        <f t="shared" si="0"/>
        <v>1</v>
      </c>
      <c r="D33" s="153">
        <f t="shared" si="1"/>
        <v>31</v>
      </c>
      <c r="E33" s="154" t="str">
        <f t="shared" si="2"/>
        <v>Ferien</v>
      </c>
      <c r="F33" s="155"/>
      <c r="G33" s="156"/>
      <c r="H33" s="150">
        <f>IF(H32="","",IF(MONTH(H32+1)&gt;MONTH(H32),"",H32+1))</f>
        <v>43707</v>
      </c>
      <c r="I33" s="151">
        <f>IF(I32="","",IF(MONTH(I32+1)&gt;MONTH(I32),"",I32+1))</f>
        <v>43707</v>
      </c>
      <c r="J33" s="152">
        <f t="shared" si="3"/>
        <v>1</v>
      </c>
      <c r="K33" s="153" t="str">
        <f t="shared" si="4"/>
        <v/>
      </c>
      <c r="L33" s="154" t="str">
        <f t="shared" si="5"/>
        <v>Ferien</v>
      </c>
      <c r="M33" s="157"/>
      <c r="N33" s="158"/>
      <c r="O33" s="159" t="str">
        <f>IF(O32="","",IF(MONTH(O32+1)&gt;MONTH(O32),"",O32+1))</f>
        <v/>
      </c>
      <c r="P33" s="151" t="str">
        <f>IF(P32="","",IF(MONTH(P32+1)&gt;MONTH(P32),"",P32+1))</f>
        <v/>
      </c>
      <c r="Q33" s="152" t="str">
        <f t="shared" si="6"/>
        <v/>
      </c>
      <c r="R33" s="153" t="str">
        <f t="shared" si="7"/>
        <v/>
      </c>
      <c r="S33" s="154" t="str">
        <f t="shared" si="8"/>
        <v/>
      </c>
      <c r="T33" s="160"/>
      <c r="U33" s="170"/>
      <c r="V33" s="150">
        <f>IF(V32="","",IF(MONTH(V32+1)&gt;MONTH(V32),"",V32+1))</f>
        <v>43768</v>
      </c>
      <c r="W33" s="151">
        <f>IF(W32="","",IF(MONTH(W32+1)&gt;MONTH(W32),"",W32+1))</f>
        <v>43768</v>
      </c>
      <c r="X33" s="161">
        <f t="shared" si="9"/>
        <v>1</v>
      </c>
      <c r="Y33" s="153" t="str">
        <f t="shared" si="10"/>
        <v/>
      </c>
      <c r="Z33" s="154" t="str">
        <f t="shared" si="11"/>
        <v>Ferien</v>
      </c>
      <c r="AA33" s="162"/>
      <c r="AB33" s="158"/>
      <c r="AC33" s="159" t="str">
        <f>IF(AC32="","",IF(MONTH(AC32+1)&gt;MONTH(AC32),"",AC32+1))</f>
        <v/>
      </c>
      <c r="AD33" s="151" t="str">
        <f>IF(AD32="","",IF(MONTH(AD32+1)&gt;MONTH(AD32),"",AD32+1))</f>
        <v/>
      </c>
      <c r="AE33" s="161" t="str">
        <f t="shared" si="12"/>
        <v/>
      </c>
      <c r="AF33" s="153" t="str">
        <f t="shared" si="13"/>
        <v/>
      </c>
      <c r="AG33" s="154" t="str">
        <f t="shared" si="14"/>
        <v/>
      </c>
      <c r="AH33" s="160"/>
      <c r="AI33" s="176"/>
      <c r="AJ33" s="150">
        <f>IF(AJ32="","",IF(MONTH(AJ32+1)&gt;MONTH(AJ32),"",AJ32+1))</f>
        <v>43829</v>
      </c>
      <c r="AK33" s="151">
        <f>IF(AK32="","",IF(MONTH(AK32+1)&gt;MONTH(AK32),"",AK32+1))</f>
        <v>43829</v>
      </c>
      <c r="AL33" s="152" t="str">
        <f t="shared" si="15"/>
        <v>x</v>
      </c>
      <c r="AM33" s="153" t="str">
        <f t="shared" si="16"/>
        <v/>
      </c>
      <c r="AN33" s="154" t="str">
        <f t="shared" si="17"/>
        <v>Silvester</v>
      </c>
      <c r="AO33" s="160"/>
      <c r="AP33" s="163"/>
    </row>
    <row r="34" spans="1:42" ht="20" customHeight="1" x14ac:dyDescent="0.25">
      <c r="A34" s="206" t="s">
        <v>47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8"/>
    </row>
  </sheetData>
  <sheetProtection algorithmName="SHA-512" hashValue="G8x9V68g2VA/hWVsVd0yHRBzD2JufchkvVJiieS+aS0gpsrpCkZm/ElAX1wHOYP3PB9kgGb+kqBJHEmxq5deGA==" saltValue="a53aSX10Khh6VmRtJbjiTw==" spinCount="100000" sheet="1" objects="1" scenarios="1" formatCells="0" formatColumns="0" formatRows="0" selectLockedCells="1"/>
  <mergeCells count="8">
    <mergeCell ref="A1:AP1"/>
    <mergeCell ref="A34:AP34"/>
    <mergeCell ref="A2:G2"/>
    <mergeCell ref="H2:N2"/>
    <mergeCell ref="O2:U2"/>
    <mergeCell ref="V2:AB2"/>
    <mergeCell ref="AC2:AI2"/>
    <mergeCell ref="AJ2:AP2"/>
  </mergeCells>
  <phoneticPr fontId="14" type="noConversion"/>
  <conditionalFormatting sqref="A3:E33">
    <cfRule type="expression" dxfId="126" priority="1" stopIfTrue="1">
      <formula>IF($C3=2,TRUE,FALSE)</formula>
    </cfRule>
    <cfRule type="expression" dxfId="125" priority="2" stopIfTrue="1">
      <formula>IF(OR(WEEKDAY($A3,2)=7,UPPER($C3)="X"),TRUE,FALSE)</formula>
    </cfRule>
    <cfRule type="expression" dxfId="124" priority="3" stopIfTrue="1">
      <formula>IF(WEEKDAY($A3,2)=6,TRUE,FALSE)</formula>
    </cfRule>
    <cfRule type="expression" dxfId="123" priority="4" stopIfTrue="1">
      <formula>IF(AND(WEEKDAY($A3,2)&lt;6,$C3=1),TRUE,FALSE)</formula>
    </cfRule>
  </conditionalFormatting>
  <conditionalFormatting sqref="H3:L33">
    <cfRule type="expression" dxfId="122" priority="5" stopIfTrue="1">
      <formula>IF($J3=2,TRUE,FALSE)</formula>
    </cfRule>
    <cfRule type="expression" dxfId="121" priority="6" stopIfTrue="1">
      <formula>IF(OR(WEEKDAY($H3,2)=7,UPPER($J3)="X"),TRUE,FALSE)</formula>
    </cfRule>
    <cfRule type="expression" dxfId="120" priority="7" stopIfTrue="1">
      <formula>IF(WEEKDAY($H3,2)=6,TRUE,FALSE)</formula>
    </cfRule>
    <cfRule type="expression" dxfId="119" priority="8" stopIfTrue="1">
      <formula>IF(AND(WEEKDAY($H3,2)&lt;6,$J3=1),TRUE,FALSE)</formula>
    </cfRule>
  </conditionalFormatting>
  <conditionalFormatting sqref="O3:S33">
    <cfRule type="expression" dxfId="118" priority="9" stopIfTrue="1">
      <formula>IF($Q3=2,TRUE,FALSE)</formula>
    </cfRule>
    <cfRule type="expression" dxfId="117" priority="10" stopIfTrue="1">
      <formula>IF(OR(WEEKDAY($O3,2)=7,UPPER($Q3)="X"),TRUE,FALSE)</formula>
    </cfRule>
    <cfRule type="expression" dxfId="116" priority="11" stopIfTrue="1">
      <formula>IF(WEEKDAY($O3,2)=6,TRUE,FALSE)</formula>
    </cfRule>
    <cfRule type="expression" dxfId="115" priority="12" stopIfTrue="1">
      <formula>IF(AND(WEEKDAY($O3,2)&lt;6,$Q3=1),TRUE,FALSE)</formula>
    </cfRule>
  </conditionalFormatting>
  <conditionalFormatting sqref="V3:Z33">
    <cfRule type="expression" dxfId="114" priority="13" stopIfTrue="1">
      <formula>IF($X3=2,TRUE,FALSE)</formula>
    </cfRule>
    <cfRule type="expression" dxfId="113" priority="14" stopIfTrue="1">
      <formula>IF(OR(WEEKDAY($V3,2)=7,UPPER($X3)="X"),TRUE,FALSE)</formula>
    </cfRule>
    <cfRule type="expression" dxfId="112" priority="15" stopIfTrue="1">
      <formula>IF(WEEKDAY($V3,2)=6,TRUE,FALSE)</formula>
    </cfRule>
    <cfRule type="expression" dxfId="111" priority="16" stopIfTrue="1">
      <formula>IF(AND(WEEKDAY($V3,2)&lt;6,$X3=1),TRUE,FALSE)</formula>
    </cfRule>
  </conditionalFormatting>
  <conditionalFormatting sqref="AC3:AG33">
    <cfRule type="expression" dxfId="110" priority="17" stopIfTrue="1">
      <formula>IF($AE3=2,TRUE,FALSE)</formula>
    </cfRule>
    <cfRule type="expression" dxfId="109" priority="18" stopIfTrue="1">
      <formula>IF(OR(WEEKDAY($AC3,2)=7,UPPER($AE3)="X"),TRUE,FALSE)</formula>
    </cfRule>
    <cfRule type="expression" dxfId="108" priority="19" stopIfTrue="1">
      <formula>IF(WEEKDAY($AC3,2)=6,TRUE,FALSE)</formula>
    </cfRule>
    <cfRule type="expression" dxfId="107" priority="20" stopIfTrue="1">
      <formula>IF(AND(WEEKDAY($AC3,2)&lt;6,$AE3=1),TRUE,FALSE)</formula>
    </cfRule>
  </conditionalFormatting>
  <conditionalFormatting sqref="AJ3:AN33">
    <cfRule type="expression" dxfId="106" priority="21" stopIfTrue="1">
      <formula>IF($AL3=2,TRUE,FALSE)</formula>
    </cfRule>
    <cfRule type="expression" dxfId="105" priority="22" stopIfTrue="1">
      <formula>IF(OR(WEEKDAY($AJ3,2)=7,UPPER($AL3)="X"),TRUE,FALSE)</formula>
    </cfRule>
    <cfRule type="expression" dxfId="104" priority="23" stopIfTrue="1">
      <formula>IF(WEEKDAY($AJ3,2)=6,TRUE,FALSE)</formula>
    </cfRule>
    <cfRule type="expression" dxfId="103" priority="24" stopIfTrue="1">
      <formula>IF(AND(WEEKDAY($AJ3,2)&lt;6,$AL3=1),TRUE,FALSE)</formula>
    </cfRule>
  </conditionalFormatting>
  <hyperlinks>
    <hyperlink ref="A34" r:id="rId1" xr:uid="{B5693B32-ABD2-4F7A-8ECF-4A199B33C75C}"/>
  </hyperlinks>
  <pageMargins left="0.39374999999999999" right="0.39374999999999999" top="0.39374999999999999" bottom="0.39374999999999999" header="0.51180555555555551" footer="0.51180555555555551"/>
  <pageSetup paperSize="9" scale="75" firstPageNumber="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1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3" sqref="F3:F4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DATEVALUE("1.1."&amp;A1)</f>
        <v>43465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21" t="s">
        <v>34</v>
      </c>
      <c r="G3" s="223" t="s">
        <v>35</v>
      </c>
      <c r="H3" s="223" t="s">
        <v>36</v>
      </c>
      <c r="I3" s="223" t="s">
        <v>37</v>
      </c>
      <c r="J3" s="223" t="s">
        <v>38</v>
      </c>
      <c r="K3" s="223" t="s">
        <v>39</v>
      </c>
      <c r="L3" s="218" t="s">
        <v>33</v>
      </c>
      <c r="M3" s="219"/>
      <c r="N3" s="219"/>
      <c r="O3" s="220"/>
    </row>
    <row r="4" spans="1:15" s="40" customFormat="1" ht="20" x14ac:dyDescent="0.25">
      <c r="A4" s="227"/>
      <c r="B4" s="228"/>
      <c r="C4" s="228"/>
      <c r="D4" s="228"/>
      <c r="E4" s="228"/>
      <c r="F4" s="222"/>
      <c r="G4" s="224"/>
      <c r="H4" s="224"/>
      <c r="I4" s="224"/>
      <c r="J4" s="224"/>
      <c r="K4" s="229"/>
      <c r="L4" s="87" t="s">
        <v>30</v>
      </c>
      <c r="M4" s="88" t="s">
        <v>32</v>
      </c>
      <c r="N4" s="89" t="s">
        <v>29</v>
      </c>
      <c r="O4" s="90" t="s">
        <v>31</v>
      </c>
    </row>
    <row r="5" spans="1:15" s="25" customFormat="1" ht="65" customHeight="1" x14ac:dyDescent="0.25">
      <c r="A5" s="179">
        <f>A2</f>
        <v>43465</v>
      </c>
      <c r="B5" s="182">
        <f>A2</f>
        <v>43465</v>
      </c>
      <c r="C5" s="39" t="str">
        <f>IF(ISERROR(VLOOKUP(B5,Feiertage,2,FALSE)),"",(VLOOKUP(B5,Feiertage,3,FALSE)))</f>
        <v>x</v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>Neujahr</v>
      </c>
      <c r="F5" s="48"/>
      <c r="G5" s="48"/>
      <c r="H5" s="48"/>
      <c r="I5" s="48"/>
      <c r="J5" s="48"/>
      <c r="K5" s="48"/>
      <c r="L5" s="45"/>
      <c r="M5" s="45"/>
      <c r="N5" s="45"/>
      <c r="O5" s="83"/>
    </row>
    <row r="6" spans="1:15" s="25" customFormat="1" ht="65" customHeight="1" x14ac:dyDescent="0.25">
      <c r="A6" s="180">
        <f t="shared" ref="A6:A32" si="2">A5+1</f>
        <v>43466</v>
      </c>
      <c r="B6" s="183">
        <f t="shared" ref="B6:B32" si="3">B5+1</f>
        <v>43466</v>
      </c>
      <c r="C6" s="26">
        <f t="shared" ref="C6:C35" si="4">IF(ISERROR(VLOOKUP(B6,Feiertage,2,FALSE)),"",(VLOOKUP(B6,Feiertage,3,FALSE)))</f>
        <v>1</v>
      </c>
      <c r="D6" s="186">
        <f t="shared" si="0"/>
        <v>1</v>
      </c>
      <c r="E6" s="42" t="str">
        <f t="shared" si="1"/>
        <v>Ferien</v>
      </c>
      <c r="F6" s="49"/>
      <c r="G6" s="49"/>
      <c r="H6" s="49"/>
      <c r="I6" s="49"/>
      <c r="J6" s="49"/>
      <c r="K6" s="49"/>
      <c r="L6" s="46"/>
      <c r="M6" s="46"/>
      <c r="N6" s="46"/>
      <c r="O6" s="84"/>
    </row>
    <row r="7" spans="1:15" s="25" customFormat="1" ht="65" customHeight="1" x14ac:dyDescent="0.25">
      <c r="A7" s="180">
        <f t="shared" si="2"/>
        <v>43467</v>
      </c>
      <c r="B7" s="183">
        <f t="shared" si="3"/>
        <v>43467</v>
      </c>
      <c r="C7" s="26">
        <f>IF(ISERROR(VLOOKUP(B7,Feiertage,2,FALSE)),"",(VLOOKUP(B7,Feiertage,3,FALSE)))</f>
        <v>1</v>
      </c>
      <c r="D7" s="186" t="str">
        <f t="shared" si="0"/>
        <v/>
      </c>
      <c r="E7" s="42" t="str">
        <f t="shared" si="1"/>
        <v>Ferien</v>
      </c>
      <c r="F7" s="49"/>
      <c r="G7" s="49"/>
      <c r="H7" s="49"/>
      <c r="I7" s="49"/>
      <c r="J7" s="49"/>
      <c r="K7" s="49"/>
      <c r="L7" s="46"/>
      <c r="M7" s="46"/>
      <c r="N7" s="46"/>
      <c r="O7" s="84"/>
    </row>
    <row r="8" spans="1:15" s="25" customFormat="1" ht="65" customHeight="1" x14ac:dyDescent="0.25">
      <c r="A8" s="180">
        <f t="shared" si="2"/>
        <v>43468</v>
      </c>
      <c r="B8" s="183">
        <f t="shared" si="3"/>
        <v>43468</v>
      </c>
      <c r="C8" s="26">
        <f t="shared" si="4"/>
        <v>1</v>
      </c>
      <c r="D8" s="186" t="str">
        <f t="shared" si="0"/>
        <v/>
      </c>
      <c r="E8" s="42" t="str">
        <f t="shared" si="1"/>
        <v>Ferien</v>
      </c>
      <c r="F8" s="49"/>
      <c r="G8" s="49"/>
      <c r="H8" s="49"/>
      <c r="I8" s="49"/>
      <c r="J8" s="49"/>
      <c r="K8" s="49"/>
      <c r="L8" s="46"/>
      <c r="M8" s="46"/>
      <c r="N8" s="46"/>
      <c r="O8" s="84"/>
    </row>
    <row r="9" spans="1:15" s="25" customFormat="1" ht="65" customHeight="1" x14ac:dyDescent="0.25">
      <c r="A9" s="180">
        <f t="shared" si="2"/>
        <v>43469</v>
      </c>
      <c r="B9" s="183">
        <f t="shared" si="3"/>
        <v>43469</v>
      </c>
      <c r="C9" s="26">
        <f t="shared" si="4"/>
        <v>1</v>
      </c>
      <c r="D9" s="186" t="str">
        <f t="shared" si="0"/>
        <v/>
      </c>
      <c r="E9" s="42" t="str">
        <f t="shared" si="1"/>
        <v>Ferien</v>
      </c>
      <c r="F9" s="49"/>
      <c r="G9" s="49"/>
      <c r="H9" s="49"/>
      <c r="I9" s="49"/>
      <c r="J9" s="49"/>
      <c r="K9" s="49"/>
      <c r="L9" s="46"/>
      <c r="M9" s="46"/>
      <c r="N9" s="46"/>
      <c r="O9" s="84"/>
    </row>
    <row r="10" spans="1:15" s="25" customFormat="1" ht="65" customHeight="1" x14ac:dyDescent="0.25">
      <c r="A10" s="180">
        <f t="shared" si="2"/>
        <v>43470</v>
      </c>
      <c r="B10" s="183">
        <f t="shared" si="3"/>
        <v>43470</v>
      </c>
      <c r="C10" s="26" t="str">
        <f t="shared" si="4"/>
        <v>x</v>
      </c>
      <c r="D10" s="186" t="str">
        <f t="shared" si="0"/>
        <v/>
      </c>
      <c r="E10" s="42" t="str">
        <f t="shared" si="1"/>
        <v>Hl. Drei Könige</v>
      </c>
      <c r="F10" s="49"/>
      <c r="G10" s="49"/>
      <c r="H10" s="49"/>
      <c r="I10" s="49"/>
      <c r="J10" s="49"/>
      <c r="K10" s="49"/>
      <c r="L10" s="46"/>
      <c r="M10" s="46"/>
      <c r="N10" s="46"/>
      <c r="O10" s="84"/>
    </row>
    <row r="11" spans="1:15" s="25" customFormat="1" ht="65" customHeight="1" x14ac:dyDescent="0.25">
      <c r="A11" s="180">
        <f t="shared" si="2"/>
        <v>43471</v>
      </c>
      <c r="B11" s="183">
        <f t="shared" si="3"/>
        <v>43471</v>
      </c>
      <c r="C11" s="26" t="str">
        <f t="shared" si="4"/>
        <v/>
      </c>
      <c r="D11" s="186" t="str">
        <f t="shared" si="0"/>
        <v/>
      </c>
      <c r="E11" s="42" t="str">
        <f t="shared" si="1"/>
        <v/>
      </c>
      <c r="F11" s="49"/>
      <c r="G11" s="49"/>
      <c r="H11" s="49"/>
      <c r="I11" s="49"/>
      <c r="J11" s="49"/>
      <c r="K11" s="49"/>
      <c r="L11" s="46"/>
      <c r="M11" s="46"/>
      <c r="N11" s="46"/>
      <c r="O11" s="84"/>
    </row>
    <row r="12" spans="1:15" s="25" customFormat="1" ht="65" customHeight="1" x14ac:dyDescent="0.25">
      <c r="A12" s="180">
        <f t="shared" si="2"/>
        <v>43472</v>
      </c>
      <c r="B12" s="183">
        <f t="shared" si="3"/>
        <v>43472</v>
      </c>
      <c r="C12" s="26" t="str">
        <f t="shared" si="4"/>
        <v/>
      </c>
      <c r="D12" s="186" t="str">
        <f t="shared" si="0"/>
        <v/>
      </c>
      <c r="E12" s="42" t="str">
        <f t="shared" si="1"/>
        <v/>
      </c>
      <c r="F12" s="49"/>
      <c r="G12" s="49"/>
      <c r="H12" s="49"/>
      <c r="I12" s="49"/>
      <c r="J12" s="49"/>
      <c r="K12" s="49"/>
      <c r="L12" s="46"/>
      <c r="M12" s="46"/>
      <c r="N12" s="46"/>
      <c r="O12" s="84"/>
    </row>
    <row r="13" spans="1:15" s="25" customFormat="1" ht="65" customHeight="1" x14ac:dyDescent="0.25">
      <c r="A13" s="180">
        <f t="shared" si="2"/>
        <v>43473</v>
      </c>
      <c r="B13" s="183">
        <f t="shared" si="3"/>
        <v>43473</v>
      </c>
      <c r="C13" s="26" t="str">
        <f t="shared" si="4"/>
        <v/>
      </c>
      <c r="D13" s="186">
        <f t="shared" si="0"/>
        <v>2</v>
      </c>
      <c r="E13" s="42" t="str">
        <f t="shared" si="1"/>
        <v/>
      </c>
      <c r="F13" s="50"/>
      <c r="G13" s="49"/>
      <c r="H13" s="49"/>
      <c r="I13" s="49"/>
      <c r="J13" s="49"/>
      <c r="K13" s="49"/>
      <c r="L13" s="46"/>
      <c r="M13" s="46"/>
      <c r="N13" s="46"/>
      <c r="O13" s="84"/>
    </row>
    <row r="14" spans="1:15" s="25" customFormat="1" ht="65" customHeight="1" x14ac:dyDescent="0.25">
      <c r="A14" s="180">
        <f t="shared" si="2"/>
        <v>43474</v>
      </c>
      <c r="B14" s="183">
        <f t="shared" si="3"/>
        <v>43474</v>
      </c>
      <c r="C14" s="26" t="str">
        <f t="shared" si="4"/>
        <v/>
      </c>
      <c r="D14" s="186" t="str">
        <f t="shared" si="0"/>
        <v/>
      </c>
      <c r="E14" s="42" t="str">
        <f t="shared" si="1"/>
        <v/>
      </c>
      <c r="F14" s="49"/>
      <c r="G14" s="49"/>
      <c r="H14" s="49"/>
      <c r="I14" s="49"/>
      <c r="J14" s="49"/>
      <c r="K14" s="49"/>
      <c r="L14" s="46"/>
      <c r="M14" s="46"/>
      <c r="N14" s="46"/>
      <c r="O14" s="84"/>
    </row>
    <row r="15" spans="1:15" s="25" customFormat="1" ht="65" customHeight="1" x14ac:dyDescent="0.25">
      <c r="A15" s="180">
        <f t="shared" si="2"/>
        <v>43475</v>
      </c>
      <c r="B15" s="183">
        <f t="shared" si="3"/>
        <v>43475</v>
      </c>
      <c r="C15" s="26" t="str">
        <f t="shared" si="4"/>
        <v/>
      </c>
      <c r="D15" s="186" t="str">
        <f t="shared" si="0"/>
        <v/>
      </c>
      <c r="E15" s="42" t="str">
        <f t="shared" si="1"/>
        <v/>
      </c>
      <c r="F15" s="49"/>
      <c r="G15" s="49"/>
      <c r="H15" s="49"/>
      <c r="I15" s="49"/>
      <c r="J15" s="49"/>
      <c r="K15" s="49"/>
      <c r="L15" s="46"/>
      <c r="M15" s="46"/>
      <c r="N15" s="46"/>
      <c r="O15" s="84"/>
    </row>
    <row r="16" spans="1:15" s="25" customFormat="1" ht="65" customHeight="1" x14ac:dyDescent="0.25">
      <c r="A16" s="180">
        <f t="shared" si="2"/>
        <v>43476</v>
      </c>
      <c r="B16" s="183">
        <f t="shared" si="3"/>
        <v>43476</v>
      </c>
      <c r="C16" s="26" t="str">
        <f t="shared" si="4"/>
        <v/>
      </c>
      <c r="D16" s="186" t="str">
        <f t="shared" si="0"/>
        <v/>
      </c>
      <c r="E16" s="42" t="str">
        <f t="shared" si="1"/>
        <v/>
      </c>
      <c r="F16" s="49"/>
      <c r="G16" s="49"/>
      <c r="H16" s="49"/>
      <c r="I16" s="49"/>
      <c r="J16" s="49"/>
      <c r="K16" s="49"/>
      <c r="L16" s="46"/>
      <c r="M16" s="46"/>
      <c r="N16" s="46"/>
      <c r="O16" s="84"/>
    </row>
    <row r="17" spans="1:15" s="25" customFormat="1" ht="65" customHeight="1" x14ac:dyDescent="0.25">
      <c r="A17" s="180">
        <f t="shared" si="2"/>
        <v>43477</v>
      </c>
      <c r="B17" s="183">
        <f t="shared" si="3"/>
        <v>43477</v>
      </c>
      <c r="C17" s="26" t="str">
        <f t="shared" si="4"/>
        <v/>
      </c>
      <c r="D17" s="186" t="str">
        <f t="shared" si="0"/>
        <v/>
      </c>
      <c r="E17" s="42" t="str">
        <f t="shared" si="1"/>
        <v/>
      </c>
      <c r="F17" s="49"/>
      <c r="G17" s="49"/>
      <c r="H17" s="49"/>
      <c r="I17" s="49"/>
      <c r="J17" s="49"/>
      <c r="K17" s="49"/>
      <c r="L17" s="46"/>
      <c r="M17" s="46"/>
      <c r="N17" s="46"/>
      <c r="O17" s="84"/>
    </row>
    <row r="18" spans="1:15" s="25" customFormat="1" ht="65" customHeight="1" x14ac:dyDescent="0.25">
      <c r="A18" s="180">
        <f t="shared" si="2"/>
        <v>43478</v>
      </c>
      <c r="B18" s="183">
        <f t="shared" si="3"/>
        <v>43478</v>
      </c>
      <c r="C18" s="26" t="str">
        <f t="shared" si="4"/>
        <v/>
      </c>
      <c r="D18" s="186" t="str">
        <f t="shared" si="0"/>
        <v/>
      </c>
      <c r="E18" s="42" t="str">
        <f t="shared" si="1"/>
        <v/>
      </c>
      <c r="F18" s="49"/>
      <c r="G18" s="49"/>
      <c r="H18" s="49"/>
      <c r="I18" s="49"/>
      <c r="J18" s="49"/>
      <c r="K18" s="49"/>
      <c r="L18" s="46"/>
      <c r="M18" s="46"/>
      <c r="N18" s="46"/>
      <c r="O18" s="84"/>
    </row>
    <row r="19" spans="1:15" s="25" customFormat="1" ht="65" customHeight="1" x14ac:dyDescent="0.25">
      <c r="A19" s="180">
        <f t="shared" si="2"/>
        <v>43479</v>
      </c>
      <c r="B19" s="183">
        <f t="shared" si="3"/>
        <v>43479</v>
      </c>
      <c r="C19" s="26" t="str">
        <f t="shared" si="4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46"/>
      <c r="M19" s="46"/>
      <c r="N19" s="46"/>
      <c r="O19" s="84"/>
    </row>
    <row r="20" spans="1:15" s="25" customFormat="1" ht="65" customHeight="1" x14ac:dyDescent="0.25">
      <c r="A20" s="180">
        <f t="shared" si="2"/>
        <v>43480</v>
      </c>
      <c r="B20" s="183">
        <f t="shared" si="3"/>
        <v>43480</v>
      </c>
      <c r="C20" s="26" t="str">
        <f t="shared" si="4"/>
        <v/>
      </c>
      <c r="D20" s="186">
        <f t="shared" si="0"/>
        <v>3</v>
      </c>
      <c r="E20" s="42" t="str">
        <f t="shared" si="1"/>
        <v/>
      </c>
      <c r="F20" s="49"/>
      <c r="G20" s="49"/>
      <c r="H20" s="49"/>
      <c r="I20" s="49"/>
      <c r="J20" s="49"/>
      <c r="K20" s="49"/>
      <c r="L20" s="46"/>
      <c r="M20" s="46"/>
      <c r="N20" s="46"/>
      <c r="O20" s="84"/>
    </row>
    <row r="21" spans="1:15" s="25" customFormat="1" ht="65" customHeight="1" x14ac:dyDescent="0.25">
      <c r="A21" s="180">
        <f t="shared" si="2"/>
        <v>43481</v>
      </c>
      <c r="B21" s="183">
        <f t="shared" si="3"/>
        <v>43481</v>
      </c>
      <c r="C21" s="26" t="str">
        <f t="shared" si="4"/>
        <v/>
      </c>
      <c r="D21" s="186" t="str">
        <f t="shared" si="0"/>
        <v/>
      </c>
      <c r="E21" s="42" t="str">
        <f t="shared" si="1"/>
        <v/>
      </c>
      <c r="F21" s="49"/>
      <c r="G21" s="49"/>
      <c r="H21" s="49"/>
      <c r="I21" s="49"/>
      <c r="J21" s="49"/>
      <c r="K21" s="49"/>
      <c r="L21" s="46"/>
      <c r="M21" s="46"/>
      <c r="N21" s="46"/>
      <c r="O21" s="84"/>
    </row>
    <row r="22" spans="1:15" s="25" customFormat="1" ht="65" customHeight="1" x14ac:dyDescent="0.25">
      <c r="A22" s="180">
        <f t="shared" si="2"/>
        <v>43482</v>
      </c>
      <c r="B22" s="183">
        <f t="shared" si="3"/>
        <v>43482</v>
      </c>
      <c r="C22" s="26" t="str">
        <f t="shared" si="4"/>
        <v/>
      </c>
      <c r="D22" s="186" t="str">
        <f t="shared" si="0"/>
        <v/>
      </c>
      <c r="E22" s="42" t="str">
        <f t="shared" si="1"/>
        <v/>
      </c>
      <c r="F22" s="49"/>
      <c r="G22" s="49"/>
      <c r="H22" s="49"/>
      <c r="I22" s="49"/>
      <c r="J22" s="49"/>
      <c r="K22" s="49"/>
      <c r="L22" s="46"/>
      <c r="M22" s="46"/>
      <c r="N22" s="46"/>
      <c r="O22" s="84"/>
    </row>
    <row r="23" spans="1:15" s="25" customFormat="1" ht="65" customHeight="1" x14ac:dyDescent="0.25">
      <c r="A23" s="180">
        <f t="shared" si="2"/>
        <v>43483</v>
      </c>
      <c r="B23" s="183">
        <f t="shared" si="3"/>
        <v>43483</v>
      </c>
      <c r="C23" s="26" t="str">
        <f t="shared" si="4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46"/>
      <c r="M23" s="46"/>
      <c r="N23" s="46"/>
      <c r="O23" s="84"/>
    </row>
    <row r="24" spans="1:15" s="25" customFormat="1" ht="65" customHeight="1" x14ac:dyDescent="0.25">
      <c r="A24" s="180">
        <f t="shared" si="2"/>
        <v>43484</v>
      </c>
      <c r="B24" s="183">
        <f t="shared" si="3"/>
        <v>43484</v>
      </c>
      <c r="C24" s="26" t="str">
        <f t="shared" si="4"/>
        <v/>
      </c>
      <c r="D24" s="186" t="str">
        <f t="shared" si="0"/>
        <v/>
      </c>
      <c r="E24" s="42" t="str">
        <f t="shared" si="1"/>
        <v/>
      </c>
      <c r="F24" s="49"/>
      <c r="G24" s="49"/>
      <c r="H24" s="49"/>
      <c r="I24" s="49"/>
      <c r="J24" s="49"/>
      <c r="K24" s="49"/>
      <c r="L24" s="46"/>
      <c r="M24" s="46"/>
      <c r="N24" s="46"/>
      <c r="O24" s="84"/>
    </row>
    <row r="25" spans="1:15" s="25" customFormat="1" ht="65" customHeight="1" x14ac:dyDescent="0.25">
      <c r="A25" s="180">
        <f t="shared" si="2"/>
        <v>43485</v>
      </c>
      <c r="B25" s="183">
        <f t="shared" si="3"/>
        <v>43485</v>
      </c>
      <c r="C25" s="26" t="str">
        <f t="shared" si="4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46"/>
      <c r="M25" s="46"/>
      <c r="N25" s="46"/>
      <c r="O25" s="84"/>
    </row>
    <row r="26" spans="1:15" s="25" customFormat="1" ht="65" customHeight="1" x14ac:dyDescent="0.25">
      <c r="A26" s="180">
        <f t="shared" si="2"/>
        <v>43486</v>
      </c>
      <c r="B26" s="183">
        <f t="shared" si="3"/>
        <v>43486</v>
      </c>
      <c r="C26" s="26" t="str">
        <f t="shared" si="4"/>
        <v/>
      </c>
      <c r="D26" s="186" t="str">
        <f t="shared" si="0"/>
        <v/>
      </c>
      <c r="E26" s="42" t="str">
        <f t="shared" si="1"/>
        <v/>
      </c>
      <c r="F26" s="49"/>
      <c r="G26" s="49"/>
      <c r="H26" s="49"/>
      <c r="I26" s="49"/>
      <c r="J26" s="49"/>
      <c r="K26" s="49"/>
      <c r="L26" s="46"/>
      <c r="M26" s="46"/>
      <c r="N26" s="46"/>
      <c r="O26" s="84"/>
    </row>
    <row r="27" spans="1:15" s="25" customFormat="1" ht="65" customHeight="1" x14ac:dyDescent="0.25">
      <c r="A27" s="180">
        <f t="shared" si="2"/>
        <v>43487</v>
      </c>
      <c r="B27" s="183">
        <f t="shared" si="3"/>
        <v>43487</v>
      </c>
      <c r="C27" s="26" t="str">
        <f t="shared" si="4"/>
        <v/>
      </c>
      <c r="D27" s="186">
        <f t="shared" si="0"/>
        <v>4</v>
      </c>
      <c r="E27" s="42" t="str">
        <f t="shared" si="1"/>
        <v/>
      </c>
      <c r="F27" s="49"/>
      <c r="G27" s="49"/>
      <c r="H27" s="49"/>
      <c r="I27" s="49"/>
      <c r="J27" s="49"/>
      <c r="K27" s="49"/>
      <c r="L27" s="46"/>
      <c r="M27" s="46"/>
      <c r="N27" s="46"/>
      <c r="O27" s="84"/>
    </row>
    <row r="28" spans="1:15" s="25" customFormat="1" ht="65" customHeight="1" x14ac:dyDescent="0.25">
      <c r="A28" s="180">
        <f t="shared" si="2"/>
        <v>43488</v>
      </c>
      <c r="B28" s="183">
        <f t="shared" si="3"/>
        <v>43488</v>
      </c>
      <c r="C28" s="26" t="str">
        <f t="shared" si="4"/>
        <v/>
      </c>
      <c r="D28" s="186" t="str">
        <f t="shared" si="0"/>
        <v/>
      </c>
      <c r="E28" s="42" t="str">
        <f t="shared" si="1"/>
        <v/>
      </c>
      <c r="F28" s="49"/>
      <c r="G28" s="49"/>
      <c r="H28" s="49"/>
      <c r="I28" s="49"/>
      <c r="J28" s="49"/>
      <c r="K28" s="49"/>
      <c r="L28" s="46"/>
      <c r="M28" s="46"/>
      <c r="N28" s="46"/>
      <c r="O28" s="84"/>
    </row>
    <row r="29" spans="1:15" s="25" customFormat="1" ht="65" customHeight="1" x14ac:dyDescent="0.25">
      <c r="A29" s="180">
        <f t="shared" si="2"/>
        <v>43489</v>
      </c>
      <c r="B29" s="183">
        <f t="shared" si="3"/>
        <v>43489</v>
      </c>
      <c r="C29" s="26" t="str">
        <f t="shared" si="4"/>
        <v/>
      </c>
      <c r="D29" s="186" t="str">
        <f t="shared" si="0"/>
        <v/>
      </c>
      <c r="E29" s="42" t="str">
        <f t="shared" si="1"/>
        <v/>
      </c>
      <c r="F29" s="49"/>
      <c r="G29" s="49"/>
      <c r="H29" s="49"/>
      <c r="I29" s="49"/>
      <c r="J29" s="49"/>
      <c r="K29" s="49"/>
      <c r="L29" s="46"/>
      <c r="M29" s="46"/>
      <c r="N29" s="46"/>
      <c r="O29" s="84"/>
    </row>
    <row r="30" spans="1:15" s="25" customFormat="1" ht="65" customHeight="1" x14ac:dyDescent="0.25">
      <c r="A30" s="180">
        <f t="shared" si="2"/>
        <v>43490</v>
      </c>
      <c r="B30" s="183">
        <f t="shared" si="3"/>
        <v>43490</v>
      </c>
      <c r="C30" s="26" t="str">
        <f t="shared" si="4"/>
        <v/>
      </c>
      <c r="D30" s="186" t="str">
        <f t="shared" si="0"/>
        <v/>
      </c>
      <c r="E30" s="42" t="str">
        <f t="shared" si="1"/>
        <v/>
      </c>
      <c r="F30" s="49"/>
      <c r="G30" s="49"/>
      <c r="H30" s="49"/>
      <c r="I30" s="49"/>
      <c r="J30" s="49"/>
      <c r="K30" s="49"/>
      <c r="L30" s="46"/>
      <c r="M30" s="46"/>
      <c r="N30" s="46"/>
      <c r="O30" s="84"/>
    </row>
    <row r="31" spans="1:15" s="25" customFormat="1" ht="65" customHeight="1" x14ac:dyDescent="0.25">
      <c r="A31" s="180">
        <f t="shared" si="2"/>
        <v>43491</v>
      </c>
      <c r="B31" s="183">
        <f t="shared" si="3"/>
        <v>43491</v>
      </c>
      <c r="C31" s="26" t="str">
        <f t="shared" si="4"/>
        <v/>
      </c>
      <c r="D31" s="186" t="str">
        <f t="shared" si="0"/>
        <v/>
      </c>
      <c r="E31" s="42" t="str">
        <f t="shared" si="1"/>
        <v/>
      </c>
      <c r="F31" s="49"/>
      <c r="G31" s="49"/>
      <c r="H31" s="49"/>
      <c r="I31" s="49"/>
      <c r="J31" s="49"/>
      <c r="K31" s="49"/>
      <c r="L31" s="46"/>
      <c r="M31" s="46"/>
      <c r="N31" s="46"/>
      <c r="O31" s="84"/>
    </row>
    <row r="32" spans="1:15" s="25" customFormat="1" ht="65" customHeight="1" x14ac:dyDescent="0.25">
      <c r="A32" s="180">
        <f t="shared" si="2"/>
        <v>43492</v>
      </c>
      <c r="B32" s="183">
        <f t="shared" si="3"/>
        <v>43492</v>
      </c>
      <c r="C32" s="26" t="str">
        <f t="shared" si="4"/>
        <v/>
      </c>
      <c r="D32" s="186" t="str">
        <f t="shared" si="0"/>
        <v/>
      </c>
      <c r="E32" s="42" t="str">
        <f t="shared" si="1"/>
        <v/>
      </c>
      <c r="F32" s="49"/>
      <c r="G32" s="49"/>
      <c r="H32" s="49"/>
      <c r="I32" s="49"/>
      <c r="J32" s="49"/>
      <c r="K32" s="49"/>
      <c r="L32" s="46"/>
      <c r="M32" s="46"/>
      <c r="N32" s="46"/>
      <c r="O32" s="84"/>
    </row>
    <row r="33" spans="1:15" s="25" customFormat="1" ht="65" customHeight="1" x14ac:dyDescent="0.25">
      <c r="A33" s="180">
        <f>IF(MONTH(A32+1)&gt;MONTH(A32),"",A32+1)</f>
        <v>43493</v>
      </c>
      <c r="B33" s="183">
        <f>IF(MONTH(B32+1)&gt;MONTH(B32),"",B32+1)</f>
        <v>43493</v>
      </c>
      <c r="C33" s="26" t="str">
        <f t="shared" si="4"/>
        <v/>
      </c>
      <c r="D33" s="186" t="str">
        <f t="shared" si="0"/>
        <v/>
      </c>
      <c r="E33" s="42" t="str">
        <f t="shared" si="1"/>
        <v/>
      </c>
      <c r="F33" s="49"/>
      <c r="G33" s="49"/>
      <c r="H33" s="49"/>
      <c r="I33" s="49"/>
      <c r="J33" s="49"/>
      <c r="K33" s="49"/>
      <c r="L33" s="46"/>
      <c r="M33" s="46"/>
      <c r="N33" s="46"/>
      <c r="O33" s="84"/>
    </row>
    <row r="34" spans="1:15" s="25" customFormat="1" ht="65" customHeight="1" x14ac:dyDescent="0.25">
      <c r="A34" s="180">
        <f>IF(A33="","",IF(MONTH(A33+1)&gt;MONTH(A33),"",A33+1))</f>
        <v>43494</v>
      </c>
      <c r="B34" s="183">
        <f>IF(B33="","",IF(MONTH(B33+1)&gt;MONTH(B33),"",B33+1))</f>
        <v>43494</v>
      </c>
      <c r="C34" s="26" t="str">
        <f t="shared" si="4"/>
        <v/>
      </c>
      <c r="D34" s="186">
        <f t="shared" si="0"/>
        <v>5</v>
      </c>
      <c r="E34" s="42" t="str">
        <f t="shared" si="1"/>
        <v/>
      </c>
      <c r="F34" s="49"/>
      <c r="G34" s="49"/>
      <c r="H34" s="49"/>
      <c r="I34" s="49"/>
      <c r="J34" s="49"/>
      <c r="K34" s="49"/>
      <c r="L34" s="47"/>
      <c r="M34" s="47"/>
      <c r="N34" s="47"/>
      <c r="O34" s="84"/>
    </row>
    <row r="35" spans="1:15" s="25" customFormat="1" ht="65" customHeight="1" x14ac:dyDescent="0.25">
      <c r="A35" s="181">
        <f>IF(A34="","",IF(MONTH(A34+1)&gt;MONTH(A34),"",A34+1))</f>
        <v>43495</v>
      </c>
      <c r="B35" s="184">
        <f>IF(B34="","",IF(MONTH(B34+1)&gt;MONTH(B34),"",B34+1))</f>
        <v>43495</v>
      </c>
      <c r="C35" s="76" t="str">
        <f t="shared" si="4"/>
        <v/>
      </c>
      <c r="D35" s="187" t="str">
        <f t="shared" si="0"/>
        <v/>
      </c>
      <c r="E35" s="79" t="str">
        <f t="shared" si="1"/>
        <v/>
      </c>
      <c r="F35" s="80"/>
      <c r="G35" s="80"/>
      <c r="H35" s="80"/>
      <c r="I35" s="80"/>
      <c r="J35" s="80"/>
      <c r="K35" s="80"/>
      <c r="L35" s="85"/>
      <c r="M35" s="85"/>
      <c r="N35" s="85"/>
      <c r="O35" s="86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rVF5xTGJm1S0pnwaKEQ14S4HWP0pC7lYG5Tcjc84DTKJIzmaR1qM6qNiFE1GYSKhQZjkq3P7+kBYNzrBxR9+5Q==" saltValue="9aMjPsZj4HncfMkugFf22g==" spinCount="100000" sheet="1" objects="1" scenarios="1" formatCells="0" formatColumns="0" formatRows="0" selectLockedCells="1"/>
  <mergeCells count="11">
    <mergeCell ref="A1:O1"/>
    <mergeCell ref="A2:O2"/>
    <mergeCell ref="A36:O36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A5:K35">
    <cfRule type="expression" dxfId="102" priority="1" stopIfTrue="1">
      <formula>IF($C5=2,TRUE,FALSE)</formula>
    </cfRule>
    <cfRule type="expression" dxfId="101" priority="2" stopIfTrue="1">
      <formula>IF(OR(WEEKDAY($A5,2)=7,UPPER($C5)="X"),TRUE,FALSE)</formula>
    </cfRule>
    <cfRule type="expression" dxfId="100" priority="3" stopIfTrue="1">
      <formula>IF(WEEKDAY($A5,2)=6,TRUE,FALSE)</formula>
    </cfRule>
    <cfRule type="expression" dxfId="99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02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DATEVALUE("1.2."&amp;A1)</f>
        <v>43496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43496</v>
      </c>
      <c r="B5" s="182">
        <f>A2</f>
        <v>43496</v>
      </c>
      <c r="C5" s="39" t="str">
        <f>IF(ISERROR(VLOOKUP(B5,Feiertage,2,FALSE)),"",(VLOOKUP(B5,Feiertage,3,FALSE)))</f>
        <v/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/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43497</v>
      </c>
      <c r="B6" s="183">
        <f t="shared" si="2"/>
        <v>43497</v>
      </c>
      <c r="C6" s="26" t="str">
        <f t="shared" ref="C6:C35" si="3">IF(ISERROR(VLOOKUP(B6,Feiertage,2,FALSE)),"",(VLOOKUP(B6,Feiertage,3,FALSE)))</f>
        <v/>
      </c>
      <c r="D6" s="186" t="str">
        <f t="shared" si="0"/>
        <v/>
      </c>
      <c r="E6" s="42" t="str">
        <f t="shared" si="1"/>
        <v/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43498</v>
      </c>
      <c r="B7" s="183">
        <f t="shared" si="2"/>
        <v>43498</v>
      </c>
      <c r="C7" s="26" t="str">
        <f>IF(ISERROR(VLOOKUP(B7,Feiertage,2,FALSE)),"",(VLOOKUP(B7,Feiertage,3,FALSE)))</f>
        <v/>
      </c>
      <c r="D7" s="186" t="str">
        <f t="shared" si="0"/>
        <v/>
      </c>
      <c r="E7" s="42" t="str">
        <f t="shared" si="1"/>
        <v/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43499</v>
      </c>
      <c r="B8" s="183">
        <f t="shared" si="2"/>
        <v>43499</v>
      </c>
      <c r="C8" s="26" t="str">
        <f t="shared" si="3"/>
        <v/>
      </c>
      <c r="D8" s="186" t="str">
        <f t="shared" si="0"/>
        <v/>
      </c>
      <c r="E8" s="42" t="str">
        <f t="shared" si="1"/>
        <v/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43500</v>
      </c>
      <c r="B9" s="183">
        <f t="shared" si="2"/>
        <v>43500</v>
      </c>
      <c r="C9" s="26" t="str">
        <f t="shared" si="3"/>
        <v/>
      </c>
      <c r="D9" s="186" t="str">
        <f t="shared" si="0"/>
        <v/>
      </c>
      <c r="E9" s="42" t="str">
        <f t="shared" si="1"/>
        <v/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43501</v>
      </c>
      <c r="B10" s="183">
        <f t="shared" si="2"/>
        <v>43501</v>
      </c>
      <c r="C10" s="26" t="str">
        <f t="shared" si="3"/>
        <v/>
      </c>
      <c r="D10" s="186">
        <f t="shared" si="0"/>
        <v>6</v>
      </c>
      <c r="E10" s="42" t="str">
        <f t="shared" si="1"/>
        <v/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43502</v>
      </c>
      <c r="B11" s="183">
        <f t="shared" si="2"/>
        <v>43502</v>
      </c>
      <c r="C11" s="26" t="str">
        <f t="shared" si="3"/>
        <v/>
      </c>
      <c r="D11" s="186" t="str">
        <f t="shared" si="0"/>
        <v/>
      </c>
      <c r="E11" s="42" t="str">
        <f t="shared" si="1"/>
        <v/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43503</v>
      </c>
      <c r="B12" s="183">
        <f t="shared" si="2"/>
        <v>43503</v>
      </c>
      <c r="C12" s="26" t="str">
        <f t="shared" si="3"/>
        <v/>
      </c>
      <c r="D12" s="186" t="str">
        <f t="shared" si="0"/>
        <v/>
      </c>
      <c r="E12" s="42" t="str">
        <f t="shared" si="1"/>
        <v/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43504</v>
      </c>
      <c r="B13" s="183">
        <f t="shared" si="2"/>
        <v>43504</v>
      </c>
      <c r="C13" s="26" t="str">
        <f t="shared" si="3"/>
        <v/>
      </c>
      <c r="D13" s="186" t="str">
        <f t="shared" si="0"/>
        <v/>
      </c>
      <c r="E13" s="42" t="str">
        <f t="shared" si="1"/>
        <v/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43505</v>
      </c>
      <c r="B14" s="183">
        <f t="shared" si="2"/>
        <v>43505</v>
      </c>
      <c r="C14" s="26" t="str">
        <f t="shared" si="3"/>
        <v/>
      </c>
      <c r="D14" s="186" t="str">
        <f t="shared" si="0"/>
        <v/>
      </c>
      <c r="E14" s="42" t="str">
        <f t="shared" si="1"/>
        <v/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43506</v>
      </c>
      <c r="B15" s="183">
        <f t="shared" si="2"/>
        <v>43506</v>
      </c>
      <c r="C15" s="26" t="str">
        <f t="shared" si="3"/>
        <v/>
      </c>
      <c r="D15" s="186" t="str">
        <f t="shared" si="0"/>
        <v/>
      </c>
      <c r="E15" s="42" t="str">
        <f t="shared" si="1"/>
        <v/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43507</v>
      </c>
      <c r="B16" s="183">
        <f t="shared" si="2"/>
        <v>43507</v>
      </c>
      <c r="C16" s="26" t="str">
        <f t="shared" si="3"/>
        <v/>
      </c>
      <c r="D16" s="186" t="str">
        <f t="shared" si="0"/>
        <v/>
      </c>
      <c r="E16" s="42" t="str">
        <f t="shared" si="1"/>
        <v/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43508</v>
      </c>
      <c r="B17" s="183">
        <f t="shared" si="2"/>
        <v>43508</v>
      </c>
      <c r="C17" s="26" t="str">
        <f t="shared" si="3"/>
        <v/>
      </c>
      <c r="D17" s="186">
        <f t="shared" si="0"/>
        <v>7</v>
      </c>
      <c r="E17" s="42" t="str">
        <f t="shared" si="1"/>
        <v/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43509</v>
      </c>
      <c r="B18" s="183">
        <f t="shared" si="2"/>
        <v>43509</v>
      </c>
      <c r="C18" s="26">
        <f t="shared" si="3"/>
        <v>0</v>
      </c>
      <c r="D18" s="186" t="str">
        <f t="shared" si="0"/>
        <v/>
      </c>
      <c r="E18" s="42" t="str">
        <f t="shared" si="1"/>
        <v>Valentinstag</v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43510</v>
      </c>
      <c r="B19" s="183">
        <f t="shared" si="2"/>
        <v>43510</v>
      </c>
      <c r="C19" s="26" t="str">
        <f t="shared" si="3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43511</v>
      </c>
      <c r="B20" s="183">
        <f t="shared" si="2"/>
        <v>43511</v>
      </c>
      <c r="C20" s="26" t="str">
        <f t="shared" si="3"/>
        <v/>
      </c>
      <c r="D20" s="186" t="str">
        <f t="shared" si="0"/>
        <v/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43512</v>
      </c>
      <c r="B21" s="183">
        <f t="shared" si="2"/>
        <v>43512</v>
      </c>
      <c r="C21" s="26" t="str">
        <f t="shared" si="3"/>
        <v/>
      </c>
      <c r="D21" s="186" t="str">
        <f t="shared" si="0"/>
        <v/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43513</v>
      </c>
      <c r="B22" s="183">
        <f t="shared" si="4"/>
        <v>43513</v>
      </c>
      <c r="C22" s="26" t="str">
        <f t="shared" si="3"/>
        <v/>
      </c>
      <c r="D22" s="186" t="str">
        <f t="shared" si="0"/>
        <v/>
      </c>
      <c r="E22" s="42" t="str">
        <f t="shared" si="1"/>
        <v/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43514</v>
      </c>
      <c r="B23" s="183">
        <f t="shared" si="4"/>
        <v>43514</v>
      </c>
      <c r="C23" s="26" t="str">
        <f t="shared" si="3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43515</v>
      </c>
      <c r="B24" s="183">
        <f t="shared" si="4"/>
        <v>43515</v>
      </c>
      <c r="C24" s="26">
        <f t="shared" si="3"/>
        <v>0</v>
      </c>
      <c r="D24" s="186">
        <f t="shared" si="0"/>
        <v>8</v>
      </c>
      <c r="E24" s="42" t="str">
        <f t="shared" si="1"/>
        <v>Rosenmontag</v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43516</v>
      </c>
      <c r="B25" s="183">
        <f t="shared" si="4"/>
        <v>43516</v>
      </c>
      <c r="C25" s="26">
        <f t="shared" si="3"/>
        <v>0</v>
      </c>
      <c r="D25" s="186" t="str">
        <f t="shared" si="0"/>
        <v/>
      </c>
      <c r="E25" s="42" t="str">
        <f t="shared" si="1"/>
        <v>Fastnachtdienstag</v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43517</v>
      </c>
      <c r="B26" s="183">
        <f t="shared" si="4"/>
        <v>43517</v>
      </c>
      <c r="C26" s="26" t="str">
        <f t="shared" si="3"/>
        <v/>
      </c>
      <c r="D26" s="186" t="str">
        <f t="shared" si="0"/>
        <v/>
      </c>
      <c r="E26" s="42" t="str">
        <f t="shared" si="1"/>
        <v/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43518</v>
      </c>
      <c r="B27" s="183">
        <f t="shared" si="4"/>
        <v>43518</v>
      </c>
      <c r="C27" s="26" t="str">
        <f t="shared" si="3"/>
        <v/>
      </c>
      <c r="D27" s="186" t="str">
        <f t="shared" si="0"/>
        <v/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43519</v>
      </c>
      <c r="B28" s="183">
        <f t="shared" si="4"/>
        <v>43519</v>
      </c>
      <c r="C28" s="26" t="str">
        <f t="shared" si="3"/>
        <v/>
      </c>
      <c r="D28" s="186" t="str">
        <f t="shared" si="0"/>
        <v/>
      </c>
      <c r="E28" s="42" t="str">
        <f t="shared" si="1"/>
        <v/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43520</v>
      </c>
      <c r="B29" s="183">
        <f t="shared" si="4"/>
        <v>43520</v>
      </c>
      <c r="C29" s="26" t="str">
        <f t="shared" si="3"/>
        <v/>
      </c>
      <c r="D29" s="186" t="str">
        <f t="shared" si="0"/>
        <v/>
      </c>
      <c r="E29" s="42" t="str">
        <f t="shared" si="1"/>
        <v/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43521</v>
      </c>
      <c r="B30" s="183">
        <f t="shared" si="4"/>
        <v>43521</v>
      </c>
      <c r="C30" s="26" t="str">
        <f t="shared" si="3"/>
        <v/>
      </c>
      <c r="D30" s="186" t="str">
        <f t="shared" si="0"/>
        <v/>
      </c>
      <c r="E30" s="42" t="str">
        <f t="shared" si="1"/>
        <v/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43522</v>
      </c>
      <c r="B31" s="183">
        <f t="shared" si="4"/>
        <v>43522</v>
      </c>
      <c r="C31" s="26" t="str">
        <f t="shared" si="3"/>
        <v/>
      </c>
      <c r="D31" s="186">
        <f t="shared" si="0"/>
        <v>9</v>
      </c>
      <c r="E31" s="42" t="str">
        <f t="shared" si="1"/>
        <v/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43523</v>
      </c>
      <c r="B32" s="183">
        <f t="shared" si="4"/>
        <v>43523</v>
      </c>
      <c r="C32" s="26" t="str">
        <f t="shared" si="3"/>
        <v/>
      </c>
      <c r="D32" s="186" t="str">
        <f t="shared" si="0"/>
        <v/>
      </c>
      <c r="E32" s="42" t="str">
        <f t="shared" si="1"/>
        <v/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 t="str">
        <f>IF(MONTH(A32+1)&gt;MONTH(A32),"",A32+1)</f>
        <v/>
      </c>
      <c r="B33" s="183" t="str">
        <f>IF(MONTH(B32+1)&gt;MONTH(B32),"",B32+1)</f>
        <v/>
      </c>
      <c r="C33" s="26" t="str">
        <f t="shared" si="3"/>
        <v/>
      </c>
      <c r="D33" s="186" t="str">
        <f t="shared" si="0"/>
        <v/>
      </c>
      <c r="E33" s="42" t="str">
        <f t="shared" si="1"/>
        <v/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 t="str">
        <f>IF(A33="","",IF(MONTH(A33+1)&gt;MONTH(A33),"",A33+1))</f>
        <v/>
      </c>
      <c r="B34" s="183" t="str">
        <f>IF(B33="","",IF(MONTH(B33+1)&gt;MONTH(B33),"",B33+1))</f>
        <v/>
      </c>
      <c r="C34" s="26" t="str">
        <f t="shared" si="3"/>
        <v/>
      </c>
      <c r="D34" s="186" t="str">
        <f t="shared" si="0"/>
        <v/>
      </c>
      <c r="E34" s="42" t="str">
        <f t="shared" si="1"/>
        <v/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 t="str">
        <f>IF(A34="","",IF(MONTH(A34+1)&gt;MONTH(A34),"",A34+1))</f>
        <v/>
      </c>
      <c r="B35" s="184" t="str">
        <f>IF(B34="","",IF(MONTH(B34+1)&gt;MONTH(B34),"",B34+1))</f>
        <v/>
      </c>
      <c r="C35" s="76" t="str">
        <f t="shared" si="3"/>
        <v/>
      </c>
      <c r="D35" s="187" t="str">
        <f t="shared" si="0"/>
        <v/>
      </c>
      <c r="E35" s="79" t="str">
        <f t="shared" si="1"/>
        <v/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IdvA5WmccmHToxjwLuWwIDsoVJlZ+hk7aEN7vmqMOsbPPUvZoI43D0gs8VhaFCnHceWfC7SqQB1purqghM3BHA==" saltValue="awjmjLXtUVIMrpNTsKX33w==" spinCount="100000" sheet="1" objects="1" scenarios="1" formatCells="0" formatColumns="0" formatRows="0" selectLockedCells="1"/>
  <mergeCells count="11">
    <mergeCell ref="A36:O36"/>
    <mergeCell ref="A1:O1"/>
    <mergeCell ref="A2:O2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53">
    <cfRule type="expression" dxfId="98" priority="41" stopIfTrue="1">
      <formula>OR(WEEKDAY(#REF!,2)=6,WEEKDAY(#REF!,2)=7,$A117&lt;&gt;"")</formula>
    </cfRule>
  </conditionalFormatting>
  <conditionalFormatting sqref="F5:K35">
    <cfRule type="expression" dxfId="97" priority="43" stopIfTrue="1">
      <formula>IF($C5=2,TRUE,FALSE)</formula>
    </cfRule>
    <cfRule type="expression" dxfId="96" priority="44" stopIfTrue="1">
      <formula>IF(OR(WEEKDAY($A5,2)=7,UPPER($C5)="X"),TRUE,FALSE)</formula>
    </cfRule>
    <cfRule type="expression" dxfId="95" priority="45" stopIfTrue="1">
      <formula>IF(WEEKDAY($A5,2)=6,TRUE,FALSE)</formula>
    </cfRule>
    <cfRule type="expression" dxfId="94" priority="46" stopIfTrue="1">
      <formula>IF(AND(WEEKDAY($A5,2)&lt;6,$C5=1),TRUE,FALSE)</formula>
    </cfRule>
  </conditionalFormatting>
  <conditionalFormatting sqref="A5:E35">
    <cfRule type="expression" dxfId="93" priority="1" stopIfTrue="1">
      <formula>IF($C5=2,TRUE,FALSE)</formula>
    </cfRule>
    <cfRule type="expression" dxfId="92" priority="2" stopIfTrue="1">
      <formula>IF(OR(WEEKDAY($A5,2)=7,UPPER($C5)="X"),TRUE,FALSE)</formula>
    </cfRule>
    <cfRule type="expression" dxfId="91" priority="3" stopIfTrue="1">
      <formula>IF(WEEKDAY($A5,2)=6,TRUE,FALSE)</formula>
    </cfRule>
    <cfRule type="expression" dxfId="90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3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DATEVALUE("1.3."&amp;A1)</f>
        <v>43524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.25" customHeight="1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43524</v>
      </c>
      <c r="B5" s="182">
        <f>A2</f>
        <v>43524</v>
      </c>
      <c r="C5" s="39" t="str">
        <f>IF(ISERROR(VLOOKUP(B5,Feiertage,2,FALSE)),"",(VLOOKUP(B5,Feiertage,3,FALSE)))</f>
        <v/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/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43525</v>
      </c>
      <c r="B6" s="183">
        <f t="shared" si="2"/>
        <v>43525</v>
      </c>
      <c r="C6" s="26" t="str">
        <f t="shared" ref="C6:C35" si="3">IF(ISERROR(VLOOKUP(B6,Feiertage,2,FALSE)),"",(VLOOKUP(B6,Feiertage,3,FALSE)))</f>
        <v/>
      </c>
      <c r="D6" s="186" t="str">
        <f t="shared" si="0"/>
        <v/>
      </c>
      <c r="E6" s="42" t="str">
        <f t="shared" si="1"/>
        <v/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43526</v>
      </c>
      <c r="B7" s="183">
        <f t="shared" si="2"/>
        <v>43526</v>
      </c>
      <c r="C7" s="26" t="str">
        <f>IF(ISERROR(VLOOKUP(B7,Feiertage,2,FALSE)),"",(VLOOKUP(B7,Feiertage,3,FALSE)))</f>
        <v/>
      </c>
      <c r="D7" s="186" t="str">
        <f t="shared" si="0"/>
        <v/>
      </c>
      <c r="E7" s="42" t="str">
        <f t="shared" si="1"/>
        <v/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43527</v>
      </c>
      <c r="B8" s="183">
        <f t="shared" si="2"/>
        <v>43527</v>
      </c>
      <c r="C8" s="26" t="str">
        <f t="shared" si="3"/>
        <v/>
      </c>
      <c r="D8" s="186" t="str">
        <f t="shared" si="0"/>
        <v/>
      </c>
      <c r="E8" s="42" t="str">
        <f t="shared" si="1"/>
        <v/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43528</v>
      </c>
      <c r="B9" s="183">
        <f t="shared" si="2"/>
        <v>43528</v>
      </c>
      <c r="C9" s="26" t="str">
        <f t="shared" si="3"/>
        <v/>
      </c>
      <c r="D9" s="186" t="str">
        <f t="shared" si="0"/>
        <v/>
      </c>
      <c r="E9" s="42" t="str">
        <f t="shared" si="1"/>
        <v/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43529</v>
      </c>
      <c r="B10" s="183">
        <f t="shared" si="2"/>
        <v>43529</v>
      </c>
      <c r="C10" s="26" t="str">
        <f t="shared" si="3"/>
        <v/>
      </c>
      <c r="D10" s="186">
        <f t="shared" si="0"/>
        <v>10</v>
      </c>
      <c r="E10" s="42" t="str">
        <f t="shared" si="1"/>
        <v/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43530</v>
      </c>
      <c r="B11" s="183">
        <f t="shared" si="2"/>
        <v>43530</v>
      </c>
      <c r="C11" s="26" t="str">
        <f t="shared" si="3"/>
        <v/>
      </c>
      <c r="D11" s="186" t="str">
        <f t="shared" si="0"/>
        <v/>
      </c>
      <c r="E11" s="42" t="str">
        <f t="shared" si="1"/>
        <v/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43531</v>
      </c>
      <c r="B12" s="183">
        <f t="shared" si="2"/>
        <v>43531</v>
      </c>
      <c r="C12" s="26" t="str">
        <f t="shared" si="3"/>
        <v>x</v>
      </c>
      <c r="D12" s="186" t="str">
        <f t="shared" si="0"/>
        <v/>
      </c>
      <c r="E12" s="42" t="str">
        <f t="shared" si="1"/>
        <v>Int. Frauentag</v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43532</v>
      </c>
      <c r="B13" s="183">
        <f t="shared" si="2"/>
        <v>43532</v>
      </c>
      <c r="C13" s="26" t="str">
        <f t="shared" si="3"/>
        <v/>
      </c>
      <c r="D13" s="186" t="str">
        <f t="shared" si="0"/>
        <v/>
      </c>
      <c r="E13" s="42" t="str">
        <f t="shared" si="1"/>
        <v/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43533</v>
      </c>
      <c r="B14" s="183">
        <f t="shared" si="2"/>
        <v>43533</v>
      </c>
      <c r="C14" s="26" t="str">
        <f t="shared" si="3"/>
        <v/>
      </c>
      <c r="D14" s="186" t="str">
        <f t="shared" si="0"/>
        <v/>
      </c>
      <c r="E14" s="42" t="str">
        <f t="shared" si="1"/>
        <v/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43534</v>
      </c>
      <c r="B15" s="183">
        <f t="shared" si="2"/>
        <v>43534</v>
      </c>
      <c r="C15" s="26" t="str">
        <f t="shared" si="3"/>
        <v/>
      </c>
      <c r="D15" s="186" t="str">
        <f t="shared" si="0"/>
        <v/>
      </c>
      <c r="E15" s="42" t="str">
        <f t="shared" si="1"/>
        <v/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43535</v>
      </c>
      <c r="B16" s="183">
        <f t="shared" si="2"/>
        <v>43535</v>
      </c>
      <c r="C16" s="26" t="str">
        <f t="shared" si="3"/>
        <v/>
      </c>
      <c r="D16" s="186" t="str">
        <f t="shared" si="0"/>
        <v/>
      </c>
      <c r="E16" s="42" t="str">
        <f t="shared" si="1"/>
        <v/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43536</v>
      </c>
      <c r="B17" s="183">
        <f t="shared" si="2"/>
        <v>43536</v>
      </c>
      <c r="C17" s="26" t="str">
        <f t="shared" si="3"/>
        <v/>
      </c>
      <c r="D17" s="186">
        <f t="shared" si="0"/>
        <v>11</v>
      </c>
      <c r="E17" s="42" t="str">
        <f t="shared" si="1"/>
        <v/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43537</v>
      </c>
      <c r="B18" s="183">
        <f t="shared" si="2"/>
        <v>43537</v>
      </c>
      <c r="C18" s="26" t="str">
        <f t="shared" si="3"/>
        <v/>
      </c>
      <c r="D18" s="186" t="str">
        <f t="shared" si="0"/>
        <v/>
      </c>
      <c r="E18" s="42" t="str">
        <f t="shared" si="1"/>
        <v/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43538</v>
      </c>
      <c r="B19" s="183">
        <f t="shared" si="2"/>
        <v>43538</v>
      </c>
      <c r="C19" s="26" t="str">
        <f t="shared" si="3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43539</v>
      </c>
      <c r="B20" s="183">
        <f t="shared" si="2"/>
        <v>43539</v>
      </c>
      <c r="C20" s="26" t="str">
        <f t="shared" si="3"/>
        <v/>
      </c>
      <c r="D20" s="186" t="str">
        <f t="shared" si="0"/>
        <v/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43540</v>
      </c>
      <c r="B21" s="183">
        <f t="shared" si="2"/>
        <v>43540</v>
      </c>
      <c r="C21" s="26" t="str">
        <f t="shared" si="3"/>
        <v/>
      </c>
      <c r="D21" s="186" t="str">
        <f t="shared" si="0"/>
        <v/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43541</v>
      </c>
      <c r="B22" s="183">
        <f t="shared" si="4"/>
        <v>43541</v>
      </c>
      <c r="C22" s="26" t="str">
        <f t="shared" si="3"/>
        <v/>
      </c>
      <c r="D22" s="186" t="str">
        <f t="shared" si="0"/>
        <v/>
      </c>
      <c r="E22" s="42" t="str">
        <f t="shared" si="1"/>
        <v/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43542</v>
      </c>
      <c r="B23" s="183">
        <f t="shared" si="4"/>
        <v>43542</v>
      </c>
      <c r="C23" s="26" t="str">
        <f t="shared" si="3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43543</v>
      </c>
      <c r="B24" s="183">
        <f t="shared" si="4"/>
        <v>43543</v>
      </c>
      <c r="C24" s="26" t="str">
        <f t="shared" si="3"/>
        <v/>
      </c>
      <c r="D24" s="186">
        <f t="shared" si="0"/>
        <v>12</v>
      </c>
      <c r="E24" s="42" t="str">
        <f t="shared" si="1"/>
        <v/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43544</v>
      </c>
      <c r="B25" s="183">
        <f t="shared" si="4"/>
        <v>43544</v>
      </c>
      <c r="C25" s="26" t="str">
        <f t="shared" si="3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43545</v>
      </c>
      <c r="B26" s="183">
        <f t="shared" si="4"/>
        <v>43545</v>
      </c>
      <c r="C26" s="26" t="str">
        <f t="shared" si="3"/>
        <v/>
      </c>
      <c r="D26" s="186" t="str">
        <f t="shared" si="0"/>
        <v/>
      </c>
      <c r="E26" s="42" t="str">
        <f t="shared" si="1"/>
        <v/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43546</v>
      </c>
      <c r="B27" s="183">
        <f t="shared" si="4"/>
        <v>43546</v>
      </c>
      <c r="C27" s="26" t="str">
        <f t="shared" si="3"/>
        <v/>
      </c>
      <c r="D27" s="186" t="str">
        <f t="shared" si="0"/>
        <v/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43547</v>
      </c>
      <c r="B28" s="183">
        <f t="shared" si="4"/>
        <v>43547</v>
      </c>
      <c r="C28" s="26" t="str">
        <f t="shared" si="3"/>
        <v/>
      </c>
      <c r="D28" s="186" t="str">
        <f t="shared" si="0"/>
        <v/>
      </c>
      <c r="E28" s="42" t="str">
        <f t="shared" si="1"/>
        <v/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43548</v>
      </c>
      <c r="B29" s="183">
        <f t="shared" si="4"/>
        <v>43548</v>
      </c>
      <c r="C29" s="26" t="str">
        <f t="shared" si="3"/>
        <v/>
      </c>
      <c r="D29" s="186" t="str">
        <f t="shared" si="0"/>
        <v/>
      </c>
      <c r="E29" s="42" t="str">
        <f t="shared" si="1"/>
        <v/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43549</v>
      </c>
      <c r="B30" s="183">
        <f t="shared" si="4"/>
        <v>43549</v>
      </c>
      <c r="C30" s="26" t="str">
        <f t="shared" si="3"/>
        <v/>
      </c>
      <c r="D30" s="186" t="str">
        <f t="shared" si="0"/>
        <v/>
      </c>
      <c r="E30" s="42" t="str">
        <f t="shared" si="1"/>
        <v/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43550</v>
      </c>
      <c r="B31" s="183">
        <f t="shared" si="4"/>
        <v>43550</v>
      </c>
      <c r="C31" s="26" t="str">
        <f t="shared" si="3"/>
        <v/>
      </c>
      <c r="D31" s="186">
        <f t="shared" si="0"/>
        <v>13</v>
      </c>
      <c r="E31" s="42" t="str">
        <f t="shared" si="1"/>
        <v/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43551</v>
      </c>
      <c r="B32" s="183">
        <f t="shared" si="4"/>
        <v>43551</v>
      </c>
      <c r="C32" s="26" t="str">
        <f t="shared" si="3"/>
        <v/>
      </c>
      <c r="D32" s="186" t="str">
        <f t="shared" si="0"/>
        <v/>
      </c>
      <c r="E32" s="42" t="str">
        <f t="shared" si="1"/>
        <v/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43552</v>
      </c>
      <c r="B33" s="183">
        <f>IF(MONTH(B32+1)&gt;MONTH(B32),"",B32+1)</f>
        <v>43552</v>
      </c>
      <c r="C33" s="26" t="str">
        <f t="shared" si="3"/>
        <v/>
      </c>
      <c r="D33" s="186" t="str">
        <f t="shared" si="0"/>
        <v/>
      </c>
      <c r="E33" s="42" t="str">
        <f t="shared" si="1"/>
        <v/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43553</v>
      </c>
      <c r="B34" s="183">
        <f>IF(B33="","",IF(MONTH(B33+1)&gt;MONTH(B33),"",B33+1))</f>
        <v>43553</v>
      </c>
      <c r="C34" s="26" t="str">
        <f t="shared" si="3"/>
        <v/>
      </c>
      <c r="D34" s="186" t="str">
        <f t="shared" si="0"/>
        <v/>
      </c>
      <c r="E34" s="42" t="str">
        <f t="shared" si="1"/>
        <v/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>
        <f>IF(A34="","",IF(MONTH(A34+1)&gt;MONTH(A34),"",A34+1))</f>
        <v>43554</v>
      </c>
      <c r="B35" s="184">
        <f>IF(B34="","",IF(MONTH(B34+1)&gt;MONTH(B34),"",B34+1))</f>
        <v>43554</v>
      </c>
      <c r="C35" s="76" t="str">
        <f t="shared" si="3"/>
        <v/>
      </c>
      <c r="D35" s="187" t="str">
        <f t="shared" si="0"/>
        <v/>
      </c>
      <c r="E35" s="79" t="str">
        <f t="shared" si="1"/>
        <v/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nu/sHtz/lnj2Vg6w4J+OvMleK6DuXPgJJcgR6CR50ioJdvyo7pbI0SWLyNT9Y9XR2xswmHZ51t+KhpLswdJMkw==" saltValue="geIpN5kC3vscIStk0YnxRQ==" spinCount="100000" sheet="1" objects="1" scenarios="1" formatCells="0" formatColumns="0" formatRows="0" selectLockedCells="1"/>
  <mergeCells count="11">
    <mergeCell ref="A36:O36"/>
    <mergeCell ref="A1:O1"/>
    <mergeCell ref="A2:O2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53">
    <cfRule type="expression" dxfId="89" priority="41" stopIfTrue="1">
      <formula>OR(WEEKDAY(#REF!,2)=6,WEEKDAY(#REF!,2)=7,$A117&lt;&gt;"")</formula>
    </cfRule>
  </conditionalFormatting>
  <conditionalFormatting sqref="F5:K35">
    <cfRule type="expression" dxfId="88" priority="43" stopIfTrue="1">
      <formula>IF($C5=2,TRUE,FALSE)</formula>
    </cfRule>
    <cfRule type="expression" dxfId="87" priority="44" stopIfTrue="1">
      <formula>IF(OR(WEEKDAY($A5,2)=7,UPPER($C5)="X"),TRUE,FALSE)</formula>
    </cfRule>
    <cfRule type="expression" dxfId="86" priority="45" stopIfTrue="1">
      <formula>IF(WEEKDAY($A5,2)=6,TRUE,FALSE)</formula>
    </cfRule>
    <cfRule type="expression" dxfId="85" priority="46" stopIfTrue="1">
      <formula>IF(AND(WEEKDAY($A5,2)&lt;6,$C5=1),TRUE,FALSE)</formula>
    </cfRule>
  </conditionalFormatting>
  <conditionalFormatting sqref="A5:E35">
    <cfRule type="expression" dxfId="84" priority="1" stopIfTrue="1">
      <formula>IF($C5=2,TRUE,FALSE)</formula>
    </cfRule>
    <cfRule type="expression" dxfId="83" priority="2" stopIfTrue="1">
      <formula>IF(OR(WEEKDAY($A5,2)=7,UPPER($C5)="X"),TRUE,FALSE)</formula>
    </cfRule>
    <cfRule type="expression" dxfId="82" priority="3" stopIfTrue="1">
      <formula>IF(WEEKDAY($A5,2)=6,TRUE,FALSE)</formula>
    </cfRule>
    <cfRule type="expression" dxfId="81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4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DATEVALUE("1.4."&amp;A1)</f>
        <v>43555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.25" customHeight="1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43555</v>
      </c>
      <c r="B5" s="182">
        <f>A2</f>
        <v>43555</v>
      </c>
      <c r="C5" s="39" t="str">
        <f>IF(ISERROR(VLOOKUP(B5,Feiertage,2,FALSE)),"",(VLOOKUP(B5,Feiertage,3,FALSE)))</f>
        <v/>
      </c>
      <c r="D5" s="185" t="str">
        <f t="shared" ref="D5:D35" si="0">IF(A5="","",IF(WEEKDAY(A5,1)=2,WEEKNUM(A5,1),""))</f>
        <v/>
      </c>
      <c r="E5" s="41" t="str">
        <f t="shared" ref="E5:E35" si="1">IF(ISERROR(VLOOKUP(B5,Feiertage,2,FALSE)),"",(VLOOKUP(B5,Feiertage,2,FALSE)))</f>
        <v/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43556</v>
      </c>
      <c r="B6" s="183">
        <f t="shared" si="2"/>
        <v>43556</v>
      </c>
      <c r="C6" s="26" t="str">
        <f t="shared" ref="C6:C35" si="3">IF(ISERROR(VLOOKUP(B6,Feiertage,2,FALSE)),"",(VLOOKUP(B6,Feiertage,3,FALSE)))</f>
        <v/>
      </c>
      <c r="D6" s="186" t="str">
        <f t="shared" si="0"/>
        <v/>
      </c>
      <c r="E6" s="42" t="str">
        <f t="shared" si="1"/>
        <v/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43557</v>
      </c>
      <c r="B7" s="183">
        <f t="shared" si="2"/>
        <v>43557</v>
      </c>
      <c r="C7" s="26" t="str">
        <f>IF(ISERROR(VLOOKUP(B7,Feiertage,2,FALSE)),"",(VLOOKUP(B7,Feiertage,3,FALSE)))</f>
        <v/>
      </c>
      <c r="D7" s="186">
        <f t="shared" si="0"/>
        <v>14</v>
      </c>
      <c r="E7" s="42" t="str">
        <f t="shared" si="1"/>
        <v/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43558</v>
      </c>
      <c r="B8" s="183">
        <f t="shared" si="2"/>
        <v>43558</v>
      </c>
      <c r="C8" s="26" t="str">
        <f t="shared" si="3"/>
        <v/>
      </c>
      <c r="D8" s="186" t="str">
        <f t="shared" si="0"/>
        <v/>
      </c>
      <c r="E8" s="42" t="str">
        <f t="shared" si="1"/>
        <v/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43559</v>
      </c>
      <c r="B9" s="183">
        <f t="shared" si="2"/>
        <v>43559</v>
      </c>
      <c r="C9" s="26" t="str">
        <f t="shared" si="3"/>
        <v/>
      </c>
      <c r="D9" s="186" t="str">
        <f t="shared" si="0"/>
        <v/>
      </c>
      <c r="E9" s="42" t="str">
        <f t="shared" si="1"/>
        <v/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43560</v>
      </c>
      <c r="B10" s="183">
        <f t="shared" si="2"/>
        <v>43560</v>
      </c>
      <c r="C10" s="26">
        <f t="shared" si="3"/>
        <v>1</v>
      </c>
      <c r="D10" s="186" t="str">
        <f t="shared" si="0"/>
        <v/>
      </c>
      <c r="E10" s="42" t="str">
        <f t="shared" si="1"/>
        <v>Ferien</v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43561</v>
      </c>
      <c r="B11" s="183">
        <f t="shared" si="2"/>
        <v>43561</v>
      </c>
      <c r="C11" s="26" t="str">
        <f t="shared" si="3"/>
        <v>x</v>
      </c>
      <c r="D11" s="186" t="str">
        <f t="shared" si="0"/>
        <v/>
      </c>
      <c r="E11" s="42" t="str">
        <f t="shared" si="1"/>
        <v>Karfreitag</v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43562</v>
      </c>
      <c r="B12" s="183">
        <f t="shared" si="2"/>
        <v>43562</v>
      </c>
      <c r="C12" s="26" t="str">
        <f t="shared" si="3"/>
        <v/>
      </c>
      <c r="D12" s="186" t="str">
        <f t="shared" si="0"/>
        <v/>
      </c>
      <c r="E12" s="42" t="str">
        <f t="shared" si="1"/>
        <v/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43563</v>
      </c>
      <c r="B13" s="183">
        <f t="shared" si="2"/>
        <v>43563</v>
      </c>
      <c r="C13" s="26" t="str">
        <f t="shared" si="3"/>
        <v>x</v>
      </c>
      <c r="D13" s="186" t="str">
        <f t="shared" si="0"/>
        <v/>
      </c>
      <c r="E13" s="42" t="str">
        <f t="shared" si="1"/>
        <v>Ostersonntag</v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43564</v>
      </c>
      <c r="B14" s="183">
        <f t="shared" si="2"/>
        <v>43564</v>
      </c>
      <c r="C14" s="26" t="str">
        <f t="shared" si="3"/>
        <v>x</v>
      </c>
      <c r="D14" s="186">
        <f t="shared" si="0"/>
        <v>15</v>
      </c>
      <c r="E14" s="42" t="str">
        <f t="shared" si="1"/>
        <v>Ostermontag</v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43565</v>
      </c>
      <c r="B15" s="183">
        <f t="shared" si="2"/>
        <v>43565</v>
      </c>
      <c r="C15" s="26">
        <f t="shared" si="3"/>
        <v>1</v>
      </c>
      <c r="D15" s="186" t="str">
        <f t="shared" si="0"/>
        <v/>
      </c>
      <c r="E15" s="42" t="str">
        <f t="shared" si="1"/>
        <v>Ferien</v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43566</v>
      </c>
      <c r="B16" s="183">
        <f t="shared" si="2"/>
        <v>43566</v>
      </c>
      <c r="C16" s="26">
        <f t="shared" si="3"/>
        <v>1</v>
      </c>
      <c r="D16" s="186" t="str">
        <f t="shared" si="0"/>
        <v/>
      </c>
      <c r="E16" s="42" t="str">
        <f t="shared" si="1"/>
        <v>Ferien</v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43567</v>
      </c>
      <c r="B17" s="183">
        <f t="shared" si="2"/>
        <v>43567</v>
      </c>
      <c r="C17" s="26">
        <f t="shared" si="3"/>
        <v>1</v>
      </c>
      <c r="D17" s="186" t="str">
        <f t="shared" si="0"/>
        <v/>
      </c>
      <c r="E17" s="42" t="str">
        <f t="shared" si="1"/>
        <v>Ferien</v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43568</v>
      </c>
      <c r="B18" s="183">
        <f t="shared" si="2"/>
        <v>43568</v>
      </c>
      <c r="C18" s="26">
        <f t="shared" si="3"/>
        <v>1</v>
      </c>
      <c r="D18" s="186" t="str">
        <f t="shared" si="0"/>
        <v/>
      </c>
      <c r="E18" s="42" t="str">
        <f t="shared" si="1"/>
        <v>Ferien</v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43569</v>
      </c>
      <c r="B19" s="183">
        <f t="shared" si="2"/>
        <v>43569</v>
      </c>
      <c r="C19" s="26" t="str">
        <f t="shared" si="3"/>
        <v/>
      </c>
      <c r="D19" s="186" t="str">
        <f t="shared" si="0"/>
        <v/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43570</v>
      </c>
      <c r="B20" s="183">
        <f t="shared" si="2"/>
        <v>43570</v>
      </c>
      <c r="C20" s="26" t="str">
        <f t="shared" si="3"/>
        <v/>
      </c>
      <c r="D20" s="186" t="str">
        <f t="shared" si="0"/>
        <v/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43571</v>
      </c>
      <c r="B21" s="183">
        <f t="shared" si="2"/>
        <v>43571</v>
      </c>
      <c r="C21" s="26" t="str">
        <f t="shared" si="3"/>
        <v/>
      </c>
      <c r="D21" s="186">
        <f t="shared" si="0"/>
        <v>16</v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43572</v>
      </c>
      <c r="B22" s="183">
        <f t="shared" si="4"/>
        <v>43572</v>
      </c>
      <c r="C22" s="26" t="str">
        <f t="shared" si="3"/>
        <v/>
      </c>
      <c r="D22" s="186" t="str">
        <f t="shared" si="0"/>
        <v/>
      </c>
      <c r="E22" s="42" t="str">
        <f t="shared" si="1"/>
        <v/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43573</v>
      </c>
      <c r="B23" s="183">
        <f t="shared" si="4"/>
        <v>43573</v>
      </c>
      <c r="C23" s="26" t="str">
        <f t="shared" si="3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43574</v>
      </c>
      <c r="B24" s="183">
        <f t="shared" si="4"/>
        <v>43574</v>
      </c>
      <c r="C24" s="26" t="str">
        <f t="shared" si="3"/>
        <v/>
      </c>
      <c r="D24" s="186" t="str">
        <f t="shared" si="0"/>
        <v/>
      </c>
      <c r="E24" s="42" t="str">
        <f t="shared" si="1"/>
        <v/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43575</v>
      </c>
      <c r="B25" s="183">
        <f t="shared" si="4"/>
        <v>43575</v>
      </c>
      <c r="C25" s="26" t="str">
        <f t="shared" si="3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43576</v>
      </c>
      <c r="B26" s="183">
        <f t="shared" si="4"/>
        <v>43576</v>
      </c>
      <c r="C26" s="26" t="str">
        <f t="shared" si="3"/>
        <v/>
      </c>
      <c r="D26" s="186" t="str">
        <f t="shared" si="0"/>
        <v/>
      </c>
      <c r="E26" s="42" t="str">
        <f t="shared" si="1"/>
        <v/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43577</v>
      </c>
      <c r="B27" s="183">
        <f t="shared" si="4"/>
        <v>43577</v>
      </c>
      <c r="C27" s="26" t="str">
        <f t="shared" si="3"/>
        <v/>
      </c>
      <c r="D27" s="186" t="str">
        <f t="shared" si="0"/>
        <v/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43578</v>
      </c>
      <c r="B28" s="183">
        <f t="shared" si="4"/>
        <v>43578</v>
      </c>
      <c r="C28" s="26" t="str">
        <f t="shared" si="3"/>
        <v/>
      </c>
      <c r="D28" s="186">
        <f t="shared" si="0"/>
        <v>17</v>
      </c>
      <c r="E28" s="42" t="str">
        <f t="shared" si="1"/>
        <v/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43579</v>
      </c>
      <c r="B29" s="183">
        <f t="shared" si="4"/>
        <v>43579</v>
      </c>
      <c r="C29" s="26" t="str">
        <f t="shared" si="3"/>
        <v/>
      </c>
      <c r="D29" s="186" t="str">
        <f t="shared" si="0"/>
        <v/>
      </c>
      <c r="E29" s="42" t="str">
        <f t="shared" si="1"/>
        <v/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43580</v>
      </c>
      <c r="B30" s="183">
        <f t="shared" si="4"/>
        <v>43580</v>
      </c>
      <c r="C30" s="26" t="str">
        <f t="shared" si="3"/>
        <v/>
      </c>
      <c r="D30" s="186" t="str">
        <f t="shared" si="0"/>
        <v/>
      </c>
      <c r="E30" s="42" t="str">
        <f t="shared" si="1"/>
        <v/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43581</v>
      </c>
      <c r="B31" s="183">
        <f t="shared" si="4"/>
        <v>43581</v>
      </c>
      <c r="C31" s="26" t="str">
        <f t="shared" si="3"/>
        <v/>
      </c>
      <c r="D31" s="186" t="str">
        <f t="shared" si="0"/>
        <v/>
      </c>
      <c r="E31" s="42" t="str">
        <f t="shared" si="1"/>
        <v/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43582</v>
      </c>
      <c r="B32" s="183">
        <f t="shared" si="4"/>
        <v>43582</v>
      </c>
      <c r="C32" s="26" t="str">
        <f t="shared" si="3"/>
        <v/>
      </c>
      <c r="D32" s="186" t="str">
        <f t="shared" si="0"/>
        <v/>
      </c>
      <c r="E32" s="42" t="str">
        <f t="shared" si="1"/>
        <v/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43583</v>
      </c>
      <c r="B33" s="183">
        <f>IF(MONTH(B32+1)&gt;MONTH(B32),"",B32+1)</f>
        <v>43583</v>
      </c>
      <c r="C33" s="26" t="str">
        <f t="shared" si="3"/>
        <v/>
      </c>
      <c r="D33" s="186" t="str">
        <f t="shared" si="0"/>
        <v/>
      </c>
      <c r="E33" s="42" t="str">
        <f t="shared" si="1"/>
        <v/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43584</v>
      </c>
      <c r="B34" s="183">
        <f>IF(B33="","",IF(MONTH(B33+1)&gt;MONTH(B33),"",B33+1))</f>
        <v>43584</v>
      </c>
      <c r="C34" s="26" t="str">
        <f t="shared" si="3"/>
        <v/>
      </c>
      <c r="D34" s="186" t="str">
        <f t="shared" si="0"/>
        <v/>
      </c>
      <c r="E34" s="42" t="str">
        <f t="shared" si="1"/>
        <v/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 t="str">
        <f>IF(A34="","",IF(MONTH(A34+1)&gt;MONTH(A34),"",A34+1))</f>
        <v/>
      </c>
      <c r="B35" s="184" t="str">
        <f>IF(B34="","",IF(MONTH(B34+1)&gt;MONTH(B34),"",B34+1))</f>
        <v/>
      </c>
      <c r="C35" s="76" t="str">
        <f t="shared" si="3"/>
        <v/>
      </c>
      <c r="D35" s="187" t="str">
        <f t="shared" si="0"/>
        <v/>
      </c>
      <c r="E35" s="79" t="str">
        <f t="shared" si="1"/>
        <v/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xCSKgSZ3gPkc4uAKgCcb1LkUDHwjl1E8zX7aBFBmOyDrHraFl7u1TU0QvTZALoAjUbuc+pqNvYssMM1orGTi1g==" saltValue="aJHgBfuUH+/HYxgo7ZieNA==" spinCount="100000" sheet="1" objects="1" scenarios="1" formatCells="0" formatColumns="0" formatRows="0" selectLockedCells="1"/>
  <mergeCells count="11">
    <mergeCell ref="A36:O36"/>
    <mergeCell ref="A1:O1"/>
    <mergeCell ref="A2:O2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41">
    <cfRule type="expression" dxfId="80" priority="41" stopIfTrue="1">
      <formula>OR(WEEKDAY(#REF!,2)=6,WEEKDAY(#REF!,2)=7,$A117&lt;&gt;"")</formula>
    </cfRule>
  </conditionalFormatting>
  <conditionalFormatting sqref="F5:K35">
    <cfRule type="expression" dxfId="79" priority="43" stopIfTrue="1">
      <formula>IF($C5=2,TRUE,FALSE)</formula>
    </cfRule>
    <cfRule type="expression" dxfId="78" priority="44" stopIfTrue="1">
      <formula>IF(OR(WEEKDAY($A5,2)=7,UPPER($C5)="X"),TRUE,FALSE)</formula>
    </cfRule>
    <cfRule type="expression" dxfId="77" priority="45" stopIfTrue="1">
      <formula>IF(WEEKDAY($A5,2)=6,TRUE,FALSE)</formula>
    </cfRule>
    <cfRule type="expression" dxfId="76" priority="46" stopIfTrue="1">
      <formula>IF(AND(WEEKDAY($A5,2)&lt;6,$C5=1),TRUE,FALSE)</formula>
    </cfRule>
  </conditionalFormatting>
  <conditionalFormatting sqref="A5:E35">
    <cfRule type="expression" dxfId="75" priority="1" stopIfTrue="1">
      <formula>IF($C5=2,TRUE,FALSE)</formula>
    </cfRule>
    <cfRule type="expression" dxfId="74" priority="2" stopIfTrue="1">
      <formula>IF(OR(WEEKDAY($A5,2)=7,UPPER($C5)="X"),TRUE,FALSE)</formula>
    </cfRule>
    <cfRule type="expression" dxfId="73" priority="3" stopIfTrue="1">
      <formula>IF(WEEKDAY($A5,2)=6,TRUE,FALSE)</formula>
    </cfRule>
    <cfRule type="expression" dxfId="72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5">
    <tabColor indexed="22"/>
    <pageSetUpPr fitToPage="1"/>
  </sheetPr>
  <dimension ref="A1:O36"/>
  <sheetViews>
    <sheetView showGridLines="0" showZeros="0" zoomScale="40" zoomScaleNormal="40" zoomScaleSheetLayoutView="50" workbookViewId="0">
      <selection activeCell="F5" sqref="F5"/>
    </sheetView>
  </sheetViews>
  <sheetFormatPr baseColWidth="10" defaultColWidth="1.7265625" defaultRowHeight="25" x14ac:dyDescent="0.25"/>
  <cols>
    <col min="1" max="1" width="9.6328125" style="44" customWidth="1"/>
    <col min="2" max="2" width="10.6328125" style="43" customWidth="1"/>
    <col min="3" max="3" width="3.08984375" style="19" hidden="1" customWidth="1"/>
    <col min="4" max="4" width="4.6328125" style="55" customWidth="1"/>
    <col min="5" max="5" width="45.6328125" style="43" customWidth="1"/>
    <col min="6" max="11" width="32.6328125" style="18" customWidth="1"/>
    <col min="12" max="15" width="3.6328125" style="21" customWidth="1"/>
    <col min="16" max="16384" width="1.7265625" style="21"/>
  </cols>
  <sheetData>
    <row r="1" spans="1:15" s="28" customFormat="1" ht="100" customHeight="1" x14ac:dyDescent="0.25">
      <c r="A1" s="230">
        <f>Jahr</f>
        <v>2023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spans="1:15" s="27" customFormat="1" ht="50.15" customHeight="1" x14ac:dyDescent="0.25">
      <c r="A2" s="233">
        <f>DATEVALUE("1.5."&amp;A1)</f>
        <v>43585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5" s="40" customFormat="1" ht="45" customHeight="1" x14ac:dyDescent="0.25">
      <c r="A3" s="225"/>
      <c r="B3" s="226"/>
      <c r="C3" s="226"/>
      <c r="D3" s="226"/>
      <c r="E3" s="226"/>
      <c r="F3" s="240" t="str">
        <f>REPT(Januar!F3,1)</f>
        <v>Vater</v>
      </c>
      <c r="G3" s="242" t="str">
        <f>REPT(Januar!G3,1)</f>
        <v>Mutter</v>
      </c>
      <c r="H3" s="242" t="str">
        <f>REPT(Januar!H3,1)</f>
        <v>Kind 1</v>
      </c>
      <c r="I3" s="242" t="str">
        <f>REPT(Januar!I3,1)</f>
        <v>Kind 2</v>
      </c>
      <c r="J3" s="242" t="str">
        <f>REPT(Januar!J3,1)</f>
        <v>Kind 3</v>
      </c>
      <c r="K3" s="242" t="str">
        <f>REPT(Januar!K3,1)</f>
        <v>Alle</v>
      </c>
      <c r="L3" s="237" t="str">
        <f>REPT(Januar!L3,1)</f>
        <v>Müll</v>
      </c>
      <c r="M3" s="238"/>
      <c r="N3" s="238"/>
      <c r="O3" s="239"/>
    </row>
    <row r="4" spans="1:15" s="40" customFormat="1" ht="20.25" customHeight="1" x14ac:dyDescent="0.25">
      <c r="A4" s="227"/>
      <c r="B4" s="228"/>
      <c r="C4" s="228"/>
      <c r="D4" s="228"/>
      <c r="E4" s="228"/>
      <c r="F4" s="241"/>
      <c r="G4" s="243"/>
      <c r="H4" s="243"/>
      <c r="I4" s="243"/>
      <c r="J4" s="243"/>
      <c r="K4" s="244"/>
      <c r="L4" s="91" t="str">
        <f>REPT(Januar!L4,1)</f>
        <v>B</v>
      </c>
      <c r="M4" s="92" t="str">
        <f>REPT(Januar!M4,1)</f>
        <v>G</v>
      </c>
      <c r="N4" s="93" t="str">
        <f>REPT(Januar!N4,1)</f>
        <v>M</v>
      </c>
      <c r="O4" s="94" t="str">
        <f>REPT(Januar!O4,1)</f>
        <v>P</v>
      </c>
    </row>
    <row r="5" spans="1:15" s="25" customFormat="1" ht="65" customHeight="1" x14ac:dyDescent="0.25">
      <c r="A5" s="179">
        <f>A2</f>
        <v>43585</v>
      </c>
      <c r="B5" s="182">
        <f>A2</f>
        <v>43585</v>
      </c>
      <c r="C5" s="39" t="str">
        <f>IF(ISERROR(VLOOKUP(B5,Feiertage,2,FALSE)),"",(VLOOKUP(B5,Feiertage,3,FALSE)))</f>
        <v>x</v>
      </c>
      <c r="D5" s="185">
        <f t="shared" ref="D5:D35" si="0">IF(A5="","",IF(WEEKDAY(A5,1)=2,WEEKNUM(A5,1),""))</f>
        <v>18</v>
      </c>
      <c r="E5" s="41" t="str">
        <f t="shared" ref="E5:E35" si="1">IF(ISERROR(VLOOKUP(B5,Feiertage,2,FALSE)),"",(VLOOKUP(B5,Feiertage,2,FALSE)))</f>
        <v>Maifeiertag</v>
      </c>
      <c r="F5" s="48"/>
      <c r="G5" s="48"/>
      <c r="H5" s="48"/>
      <c r="I5" s="48"/>
      <c r="J5" s="48"/>
      <c r="K5" s="48"/>
      <c r="L5" s="59"/>
      <c r="M5" s="59"/>
      <c r="N5" s="59"/>
      <c r="O5" s="77"/>
    </row>
    <row r="6" spans="1:15" s="25" customFormat="1" ht="65" customHeight="1" x14ac:dyDescent="0.25">
      <c r="A6" s="180">
        <f t="shared" ref="A6:B21" si="2">A5+1</f>
        <v>43586</v>
      </c>
      <c r="B6" s="183">
        <f t="shared" si="2"/>
        <v>43586</v>
      </c>
      <c r="C6" s="26" t="str">
        <f t="shared" ref="C6:C35" si="3">IF(ISERROR(VLOOKUP(B6,Feiertage,2,FALSE)),"",(VLOOKUP(B6,Feiertage,3,FALSE)))</f>
        <v/>
      </c>
      <c r="D6" s="186" t="str">
        <f t="shared" si="0"/>
        <v/>
      </c>
      <c r="E6" s="42" t="str">
        <f t="shared" si="1"/>
        <v/>
      </c>
      <c r="F6" s="49"/>
      <c r="G6" s="49"/>
      <c r="H6" s="49"/>
      <c r="I6" s="49"/>
      <c r="J6" s="49"/>
      <c r="K6" s="49"/>
      <c r="L6" s="60"/>
      <c r="M6" s="60"/>
      <c r="N6" s="60"/>
      <c r="O6" s="78"/>
    </row>
    <row r="7" spans="1:15" s="25" customFormat="1" ht="65" customHeight="1" x14ac:dyDescent="0.25">
      <c r="A7" s="180">
        <f t="shared" si="2"/>
        <v>43587</v>
      </c>
      <c r="B7" s="183">
        <f t="shared" si="2"/>
        <v>43587</v>
      </c>
      <c r="C7" s="26" t="str">
        <f>IF(ISERROR(VLOOKUP(B7,Feiertage,2,FALSE)),"",(VLOOKUP(B7,Feiertage,3,FALSE)))</f>
        <v/>
      </c>
      <c r="D7" s="186" t="str">
        <f t="shared" si="0"/>
        <v/>
      </c>
      <c r="E7" s="42" t="str">
        <f t="shared" si="1"/>
        <v/>
      </c>
      <c r="F7" s="49"/>
      <c r="G7" s="49"/>
      <c r="H7" s="49"/>
      <c r="I7" s="49"/>
      <c r="J7" s="49"/>
      <c r="K7" s="49"/>
      <c r="L7" s="60"/>
      <c r="M7" s="60"/>
      <c r="N7" s="60"/>
      <c r="O7" s="78"/>
    </row>
    <row r="8" spans="1:15" s="25" customFormat="1" ht="65" customHeight="1" x14ac:dyDescent="0.25">
      <c r="A8" s="180">
        <f t="shared" si="2"/>
        <v>43588</v>
      </c>
      <c r="B8" s="183">
        <f t="shared" si="2"/>
        <v>43588</v>
      </c>
      <c r="C8" s="26" t="str">
        <f t="shared" si="3"/>
        <v/>
      </c>
      <c r="D8" s="186" t="str">
        <f t="shared" si="0"/>
        <v/>
      </c>
      <c r="E8" s="42" t="str">
        <f t="shared" si="1"/>
        <v/>
      </c>
      <c r="F8" s="49"/>
      <c r="G8" s="49"/>
      <c r="H8" s="49"/>
      <c r="I8" s="49"/>
      <c r="J8" s="49"/>
      <c r="K8" s="49"/>
      <c r="L8" s="60"/>
      <c r="M8" s="60"/>
      <c r="N8" s="60"/>
      <c r="O8" s="78"/>
    </row>
    <row r="9" spans="1:15" s="25" customFormat="1" ht="65" customHeight="1" x14ac:dyDescent="0.25">
      <c r="A9" s="180">
        <f t="shared" si="2"/>
        <v>43589</v>
      </c>
      <c r="B9" s="183">
        <f t="shared" si="2"/>
        <v>43589</v>
      </c>
      <c r="C9" s="26" t="str">
        <f t="shared" si="3"/>
        <v/>
      </c>
      <c r="D9" s="186" t="str">
        <f t="shared" si="0"/>
        <v/>
      </c>
      <c r="E9" s="42" t="str">
        <f t="shared" si="1"/>
        <v/>
      </c>
      <c r="F9" s="49"/>
      <c r="G9" s="49"/>
      <c r="H9" s="49"/>
      <c r="I9" s="49"/>
      <c r="J9" s="49"/>
      <c r="K9" s="49"/>
      <c r="L9" s="60"/>
      <c r="M9" s="60"/>
      <c r="N9" s="60"/>
      <c r="O9" s="78"/>
    </row>
    <row r="10" spans="1:15" s="25" customFormat="1" ht="65" customHeight="1" x14ac:dyDescent="0.25">
      <c r="A10" s="180">
        <f t="shared" si="2"/>
        <v>43590</v>
      </c>
      <c r="B10" s="183">
        <f t="shared" si="2"/>
        <v>43590</v>
      </c>
      <c r="C10" s="26" t="str">
        <f t="shared" si="3"/>
        <v/>
      </c>
      <c r="D10" s="186" t="str">
        <f t="shared" si="0"/>
        <v/>
      </c>
      <c r="E10" s="42" t="str">
        <f t="shared" si="1"/>
        <v/>
      </c>
      <c r="F10" s="49"/>
      <c r="G10" s="49"/>
      <c r="H10" s="49"/>
      <c r="I10" s="49"/>
      <c r="J10" s="49"/>
      <c r="K10" s="49"/>
      <c r="L10" s="60"/>
      <c r="M10" s="60"/>
      <c r="N10" s="60"/>
      <c r="O10" s="78"/>
    </row>
    <row r="11" spans="1:15" s="25" customFormat="1" ht="65" customHeight="1" x14ac:dyDescent="0.25">
      <c r="A11" s="180">
        <f t="shared" si="2"/>
        <v>43591</v>
      </c>
      <c r="B11" s="183">
        <f t="shared" si="2"/>
        <v>43591</v>
      </c>
      <c r="C11" s="26" t="str">
        <f t="shared" si="3"/>
        <v/>
      </c>
      <c r="D11" s="186" t="str">
        <f t="shared" si="0"/>
        <v/>
      </c>
      <c r="E11" s="42" t="str">
        <f t="shared" si="1"/>
        <v/>
      </c>
      <c r="F11" s="49"/>
      <c r="G11" s="49"/>
      <c r="H11" s="49"/>
      <c r="I11" s="49"/>
      <c r="J11" s="49"/>
      <c r="K11" s="49"/>
      <c r="L11" s="60"/>
      <c r="M11" s="60"/>
      <c r="N11" s="60"/>
      <c r="O11" s="78"/>
    </row>
    <row r="12" spans="1:15" s="25" customFormat="1" ht="65" customHeight="1" x14ac:dyDescent="0.25">
      <c r="A12" s="180">
        <f t="shared" si="2"/>
        <v>43592</v>
      </c>
      <c r="B12" s="183">
        <f t="shared" si="2"/>
        <v>43592</v>
      </c>
      <c r="C12" s="26" t="str">
        <f t="shared" si="3"/>
        <v/>
      </c>
      <c r="D12" s="186">
        <f t="shared" si="0"/>
        <v>19</v>
      </c>
      <c r="E12" s="42" t="str">
        <f t="shared" si="1"/>
        <v/>
      </c>
      <c r="F12" s="49"/>
      <c r="G12" s="49"/>
      <c r="H12" s="49"/>
      <c r="I12" s="49"/>
      <c r="J12" s="49"/>
      <c r="K12" s="49"/>
      <c r="L12" s="60"/>
      <c r="M12" s="60"/>
      <c r="N12" s="60"/>
      <c r="O12" s="78"/>
    </row>
    <row r="13" spans="1:15" s="25" customFormat="1" ht="65" customHeight="1" x14ac:dyDescent="0.25">
      <c r="A13" s="180">
        <f t="shared" si="2"/>
        <v>43593</v>
      </c>
      <c r="B13" s="183">
        <f t="shared" si="2"/>
        <v>43593</v>
      </c>
      <c r="C13" s="26" t="str">
        <f t="shared" si="3"/>
        <v/>
      </c>
      <c r="D13" s="186" t="str">
        <f t="shared" si="0"/>
        <v/>
      </c>
      <c r="E13" s="42" t="str">
        <f t="shared" si="1"/>
        <v/>
      </c>
      <c r="F13" s="50"/>
      <c r="G13" s="49"/>
      <c r="H13" s="49"/>
      <c r="I13" s="49"/>
      <c r="J13" s="49"/>
      <c r="K13" s="49"/>
      <c r="L13" s="60"/>
      <c r="M13" s="60"/>
      <c r="N13" s="60"/>
      <c r="O13" s="78"/>
    </row>
    <row r="14" spans="1:15" s="25" customFormat="1" ht="65" customHeight="1" x14ac:dyDescent="0.25">
      <c r="A14" s="180">
        <f t="shared" si="2"/>
        <v>43594</v>
      </c>
      <c r="B14" s="183">
        <f t="shared" si="2"/>
        <v>43594</v>
      </c>
      <c r="C14" s="26" t="str">
        <f t="shared" si="3"/>
        <v/>
      </c>
      <c r="D14" s="186" t="str">
        <f t="shared" si="0"/>
        <v/>
      </c>
      <c r="E14" s="42" t="str">
        <f t="shared" si="1"/>
        <v/>
      </c>
      <c r="F14" s="49"/>
      <c r="G14" s="49"/>
      <c r="H14" s="49"/>
      <c r="I14" s="49"/>
      <c r="J14" s="49"/>
      <c r="K14" s="49"/>
      <c r="L14" s="60"/>
      <c r="M14" s="60"/>
      <c r="N14" s="60"/>
      <c r="O14" s="78"/>
    </row>
    <row r="15" spans="1:15" s="25" customFormat="1" ht="65" customHeight="1" x14ac:dyDescent="0.25">
      <c r="A15" s="180">
        <f t="shared" si="2"/>
        <v>43595</v>
      </c>
      <c r="B15" s="183">
        <f t="shared" si="2"/>
        <v>43595</v>
      </c>
      <c r="C15" s="26" t="str">
        <f t="shared" si="3"/>
        <v/>
      </c>
      <c r="D15" s="186" t="str">
        <f t="shared" si="0"/>
        <v/>
      </c>
      <c r="E15" s="42" t="str">
        <f t="shared" si="1"/>
        <v/>
      </c>
      <c r="F15" s="49"/>
      <c r="G15" s="49"/>
      <c r="H15" s="49"/>
      <c r="I15" s="49"/>
      <c r="J15" s="49"/>
      <c r="K15" s="49"/>
      <c r="L15" s="60"/>
      <c r="M15" s="60"/>
      <c r="N15" s="60"/>
      <c r="O15" s="78"/>
    </row>
    <row r="16" spans="1:15" s="25" customFormat="1" ht="65" customHeight="1" x14ac:dyDescent="0.25">
      <c r="A16" s="180">
        <f t="shared" si="2"/>
        <v>43596</v>
      </c>
      <c r="B16" s="183">
        <f t="shared" si="2"/>
        <v>43596</v>
      </c>
      <c r="C16" s="26" t="str">
        <f t="shared" si="3"/>
        <v/>
      </c>
      <c r="D16" s="186" t="str">
        <f t="shared" si="0"/>
        <v/>
      </c>
      <c r="E16" s="42" t="str">
        <f t="shared" si="1"/>
        <v/>
      </c>
      <c r="F16" s="49"/>
      <c r="G16" s="49"/>
      <c r="H16" s="49"/>
      <c r="I16" s="49"/>
      <c r="J16" s="49"/>
      <c r="K16" s="49"/>
      <c r="L16" s="60"/>
      <c r="M16" s="60"/>
      <c r="N16" s="60"/>
      <c r="O16" s="78"/>
    </row>
    <row r="17" spans="1:15" s="25" customFormat="1" ht="65" customHeight="1" x14ac:dyDescent="0.25">
      <c r="A17" s="180">
        <f t="shared" si="2"/>
        <v>43597</v>
      </c>
      <c r="B17" s="183">
        <f t="shared" si="2"/>
        <v>43597</v>
      </c>
      <c r="C17" s="26" t="str">
        <f t="shared" si="3"/>
        <v/>
      </c>
      <c r="D17" s="186" t="str">
        <f t="shared" si="0"/>
        <v/>
      </c>
      <c r="E17" s="42" t="str">
        <f t="shared" si="1"/>
        <v/>
      </c>
      <c r="F17" s="49"/>
      <c r="G17" s="49"/>
      <c r="H17" s="49"/>
      <c r="I17" s="49"/>
      <c r="J17" s="49"/>
      <c r="K17" s="49"/>
      <c r="L17" s="60"/>
      <c r="M17" s="60"/>
      <c r="N17" s="60"/>
      <c r="O17" s="78"/>
    </row>
    <row r="18" spans="1:15" s="25" customFormat="1" ht="65" customHeight="1" x14ac:dyDescent="0.25">
      <c r="A18" s="180">
        <f t="shared" si="2"/>
        <v>43598</v>
      </c>
      <c r="B18" s="183">
        <f t="shared" si="2"/>
        <v>43598</v>
      </c>
      <c r="C18" s="26">
        <f t="shared" si="3"/>
        <v>0</v>
      </c>
      <c r="D18" s="186" t="str">
        <f t="shared" si="0"/>
        <v/>
      </c>
      <c r="E18" s="42" t="str">
        <f t="shared" si="1"/>
        <v>Muttertag</v>
      </c>
      <c r="F18" s="49"/>
      <c r="G18" s="49"/>
      <c r="H18" s="49"/>
      <c r="I18" s="49"/>
      <c r="J18" s="49"/>
      <c r="K18" s="49"/>
      <c r="L18" s="60"/>
      <c r="M18" s="60"/>
      <c r="N18" s="60"/>
      <c r="O18" s="78"/>
    </row>
    <row r="19" spans="1:15" s="25" customFormat="1" ht="65" customHeight="1" x14ac:dyDescent="0.25">
      <c r="A19" s="180">
        <f t="shared" si="2"/>
        <v>43599</v>
      </c>
      <c r="B19" s="183">
        <f t="shared" si="2"/>
        <v>43599</v>
      </c>
      <c r="C19" s="26" t="str">
        <f t="shared" si="3"/>
        <v/>
      </c>
      <c r="D19" s="186">
        <f t="shared" si="0"/>
        <v>20</v>
      </c>
      <c r="E19" s="42" t="str">
        <f t="shared" si="1"/>
        <v/>
      </c>
      <c r="F19" s="49"/>
      <c r="G19" s="49"/>
      <c r="H19" s="49"/>
      <c r="I19" s="49"/>
      <c r="J19" s="49"/>
      <c r="K19" s="49"/>
      <c r="L19" s="60"/>
      <c r="M19" s="60"/>
      <c r="N19" s="60"/>
      <c r="O19" s="78"/>
    </row>
    <row r="20" spans="1:15" s="25" customFormat="1" ht="65" customHeight="1" x14ac:dyDescent="0.25">
      <c r="A20" s="180">
        <f t="shared" si="2"/>
        <v>43600</v>
      </c>
      <c r="B20" s="183">
        <f t="shared" si="2"/>
        <v>43600</v>
      </c>
      <c r="C20" s="26" t="str">
        <f t="shared" si="3"/>
        <v/>
      </c>
      <c r="D20" s="186" t="str">
        <f t="shared" si="0"/>
        <v/>
      </c>
      <c r="E20" s="42" t="str">
        <f t="shared" si="1"/>
        <v/>
      </c>
      <c r="F20" s="49"/>
      <c r="G20" s="49"/>
      <c r="H20" s="49"/>
      <c r="I20" s="49"/>
      <c r="J20" s="49"/>
      <c r="K20" s="49"/>
      <c r="L20" s="60"/>
      <c r="M20" s="60"/>
      <c r="N20" s="60"/>
      <c r="O20" s="78"/>
    </row>
    <row r="21" spans="1:15" s="25" customFormat="1" ht="65" customHeight="1" x14ac:dyDescent="0.25">
      <c r="A21" s="180">
        <f t="shared" si="2"/>
        <v>43601</v>
      </c>
      <c r="B21" s="183">
        <f t="shared" si="2"/>
        <v>43601</v>
      </c>
      <c r="C21" s="26" t="str">
        <f t="shared" si="3"/>
        <v/>
      </c>
      <c r="D21" s="186" t="str">
        <f t="shared" si="0"/>
        <v/>
      </c>
      <c r="E21" s="42" t="str">
        <f t="shared" si="1"/>
        <v/>
      </c>
      <c r="F21" s="49"/>
      <c r="G21" s="49"/>
      <c r="H21" s="49"/>
      <c r="I21" s="49"/>
      <c r="J21" s="49"/>
      <c r="K21" s="49"/>
      <c r="L21" s="60"/>
      <c r="M21" s="60"/>
      <c r="N21" s="60"/>
      <c r="O21" s="78"/>
    </row>
    <row r="22" spans="1:15" s="25" customFormat="1" ht="65" customHeight="1" x14ac:dyDescent="0.25">
      <c r="A22" s="180">
        <f t="shared" ref="A22:B32" si="4">A21+1</f>
        <v>43602</v>
      </c>
      <c r="B22" s="183">
        <f t="shared" si="4"/>
        <v>43602</v>
      </c>
      <c r="C22" s="26" t="str">
        <f t="shared" si="3"/>
        <v>x</v>
      </c>
      <c r="D22" s="186" t="str">
        <f t="shared" si="0"/>
        <v/>
      </c>
      <c r="E22" s="42" t="str">
        <f t="shared" si="1"/>
        <v>Christi Himmelfahrt</v>
      </c>
      <c r="F22" s="49"/>
      <c r="G22" s="49"/>
      <c r="H22" s="49"/>
      <c r="I22" s="49"/>
      <c r="J22" s="49"/>
      <c r="K22" s="49"/>
      <c r="L22" s="60"/>
      <c r="M22" s="60"/>
      <c r="N22" s="60"/>
      <c r="O22" s="78"/>
    </row>
    <row r="23" spans="1:15" s="25" customFormat="1" ht="65" customHeight="1" x14ac:dyDescent="0.25">
      <c r="A23" s="180">
        <f t="shared" si="4"/>
        <v>43603</v>
      </c>
      <c r="B23" s="183">
        <f t="shared" si="4"/>
        <v>43603</v>
      </c>
      <c r="C23" s="26" t="str">
        <f t="shared" si="3"/>
        <v/>
      </c>
      <c r="D23" s="186" t="str">
        <f t="shared" si="0"/>
        <v/>
      </c>
      <c r="E23" s="42" t="str">
        <f t="shared" si="1"/>
        <v/>
      </c>
      <c r="F23" s="49"/>
      <c r="G23" s="49"/>
      <c r="H23" s="49"/>
      <c r="I23" s="49"/>
      <c r="J23" s="49"/>
      <c r="K23" s="49"/>
      <c r="L23" s="60"/>
      <c r="M23" s="60"/>
      <c r="N23" s="60"/>
      <c r="O23" s="78"/>
    </row>
    <row r="24" spans="1:15" s="25" customFormat="1" ht="65" customHeight="1" x14ac:dyDescent="0.25">
      <c r="A24" s="180">
        <f t="shared" si="4"/>
        <v>43604</v>
      </c>
      <c r="B24" s="183">
        <f t="shared" si="4"/>
        <v>43604</v>
      </c>
      <c r="C24" s="26" t="str">
        <f t="shared" si="3"/>
        <v/>
      </c>
      <c r="D24" s="186" t="str">
        <f t="shared" si="0"/>
        <v/>
      </c>
      <c r="E24" s="42" t="str">
        <f t="shared" si="1"/>
        <v/>
      </c>
      <c r="F24" s="49"/>
      <c r="G24" s="49"/>
      <c r="H24" s="49"/>
      <c r="I24" s="49"/>
      <c r="J24" s="49"/>
      <c r="K24" s="49"/>
      <c r="L24" s="60"/>
      <c r="M24" s="60"/>
      <c r="N24" s="60"/>
      <c r="O24" s="78"/>
    </row>
    <row r="25" spans="1:15" s="25" customFormat="1" ht="65" customHeight="1" x14ac:dyDescent="0.25">
      <c r="A25" s="180">
        <f t="shared" si="4"/>
        <v>43605</v>
      </c>
      <c r="B25" s="183">
        <f t="shared" si="4"/>
        <v>43605</v>
      </c>
      <c r="C25" s="26" t="str">
        <f t="shared" si="3"/>
        <v/>
      </c>
      <c r="D25" s="186" t="str">
        <f t="shared" si="0"/>
        <v/>
      </c>
      <c r="E25" s="42" t="str">
        <f t="shared" si="1"/>
        <v/>
      </c>
      <c r="F25" s="49"/>
      <c r="G25" s="49"/>
      <c r="H25" s="49"/>
      <c r="I25" s="49"/>
      <c r="J25" s="49"/>
      <c r="K25" s="49"/>
      <c r="L25" s="60"/>
      <c r="M25" s="60"/>
      <c r="N25" s="60"/>
      <c r="O25" s="78"/>
    </row>
    <row r="26" spans="1:15" s="25" customFormat="1" ht="65" customHeight="1" x14ac:dyDescent="0.25">
      <c r="A26" s="180">
        <f t="shared" si="4"/>
        <v>43606</v>
      </c>
      <c r="B26" s="183">
        <f t="shared" si="4"/>
        <v>43606</v>
      </c>
      <c r="C26" s="26" t="str">
        <f t="shared" si="3"/>
        <v/>
      </c>
      <c r="D26" s="186">
        <f t="shared" si="0"/>
        <v>21</v>
      </c>
      <c r="E26" s="42" t="str">
        <f t="shared" si="1"/>
        <v/>
      </c>
      <c r="F26" s="49"/>
      <c r="G26" s="49"/>
      <c r="H26" s="49"/>
      <c r="I26" s="49"/>
      <c r="J26" s="49"/>
      <c r="K26" s="49"/>
      <c r="L26" s="60"/>
      <c r="M26" s="60"/>
      <c r="N26" s="60"/>
      <c r="O26" s="78"/>
    </row>
    <row r="27" spans="1:15" s="25" customFormat="1" ht="65" customHeight="1" x14ac:dyDescent="0.25">
      <c r="A27" s="180">
        <f t="shared" si="4"/>
        <v>43607</v>
      </c>
      <c r="B27" s="183">
        <f t="shared" si="4"/>
        <v>43607</v>
      </c>
      <c r="C27" s="26" t="str">
        <f t="shared" si="3"/>
        <v/>
      </c>
      <c r="D27" s="186" t="str">
        <f t="shared" si="0"/>
        <v/>
      </c>
      <c r="E27" s="42" t="str">
        <f t="shared" si="1"/>
        <v/>
      </c>
      <c r="F27" s="49"/>
      <c r="G27" s="49"/>
      <c r="H27" s="49"/>
      <c r="I27" s="49"/>
      <c r="J27" s="49"/>
      <c r="K27" s="49"/>
      <c r="L27" s="60"/>
      <c r="M27" s="60"/>
      <c r="N27" s="60"/>
      <c r="O27" s="78"/>
    </row>
    <row r="28" spans="1:15" s="25" customFormat="1" ht="65" customHeight="1" x14ac:dyDescent="0.25">
      <c r="A28" s="180">
        <f t="shared" si="4"/>
        <v>43608</v>
      </c>
      <c r="B28" s="183">
        <f t="shared" si="4"/>
        <v>43608</v>
      </c>
      <c r="C28" s="26" t="str">
        <f t="shared" si="3"/>
        <v/>
      </c>
      <c r="D28" s="186" t="str">
        <f t="shared" si="0"/>
        <v/>
      </c>
      <c r="E28" s="42" t="str">
        <f t="shared" si="1"/>
        <v/>
      </c>
      <c r="F28" s="49"/>
      <c r="G28" s="49"/>
      <c r="H28" s="49"/>
      <c r="I28" s="49"/>
      <c r="J28" s="49"/>
      <c r="K28" s="49"/>
      <c r="L28" s="60"/>
      <c r="M28" s="60"/>
      <c r="N28" s="60"/>
      <c r="O28" s="78"/>
    </row>
    <row r="29" spans="1:15" s="25" customFormat="1" ht="65" customHeight="1" x14ac:dyDescent="0.25">
      <c r="A29" s="180">
        <f t="shared" si="4"/>
        <v>43609</v>
      </c>
      <c r="B29" s="183">
        <f t="shared" si="4"/>
        <v>43609</v>
      </c>
      <c r="C29" s="26" t="str">
        <f t="shared" si="3"/>
        <v/>
      </c>
      <c r="D29" s="186" t="str">
        <f t="shared" si="0"/>
        <v/>
      </c>
      <c r="E29" s="42" t="str">
        <f t="shared" si="1"/>
        <v/>
      </c>
      <c r="F29" s="49"/>
      <c r="G29" s="49"/>
      <c r="H29" s="49"/>
      <c r="I29" s="49"/>
      <c r="J29" s="49"/>
      <c r="K29" s="49"/>
      <c r="L29" s="60"/>
      <c r="M29" s="60"/>
      <c r="N29" s="60"/>
      <c r="O29" s="78"/>
    </row>
    <row r="30" spans="1:15" s="25" customFormat="1" ht="65" customHeight="1" x14ac:dyDescent="0.25">
      <c r="A30" s="180">
        <f t="shared" si="4"/>
        <v>43610</v>
      </c>
      <c r="B30" s="183">
        <f t="shared" si="4"/>
        <v>43610</v>
      </c>
      <c r="C30" s="26" t="str">
        <f t="shared" si="3"/>
        <v/>
      </c>
      <c r="D30" s="186" t="str">
        <f t="shared" si="0"/>
        <v/>
      </c>
      <c r="E30" s="42" t="str">
        <f t="shared" si="1"/>
        <v/>
      </c>
      <c r="F30" s="49"/>
      <c r="G30" s="49"/>
      <c r="H30" s="49"/>
      <c r="I30" s="49"/>
      <c r="J30" s="49"/>
      <c r="K30" s="49"/>
      <c r="L30" s="60"/>
      <c r="M30" s="60"/>
      <c r="N30" s="60"/>
      <c r="O30" s="78"/>
    </row>
    <row r="31" spans="1:15" s="25" customFormat="1" ht="65" customHeight="1" x14ac:dyDescent="0.25">
      <c r="A31" s="180">
        <f t="shared" si="4"/>
        <v>43611</v>
      </c>
      <c r="B31" s="183">
        <f t="shared" si="4"/>
        <v>43611</v>
      </c>
      <c r="C31" s="26" t="str">
        <f t="shared" si="3"/>
        <v/>
      </c>
      <c r="D31" s="186" t="str">
        <f t="shared" si="0"/>
        <v/>
      </c>
      <c r="E31" s="42" t="str">
        <f t="shared" si="1"/>
        <v/>
      </c>
      <c r="F31" s="49"/>
      <c r="G31" s="49"/>
      <c r="H31" s="49"/>
      <c r="I31" s="49"/>
      <c r="J31" s="49"/>
      <c r="K31" s="49"/>
      <c r="L31" s="60"/>
      <c r="M31" s="60"/>
      <c r="N31" s="60"/>
      <c r="O31" s="78"/>
    </row>
    <row r="32" spans="1:15" s="25" customFormat="1" ht="65" customHeight="1" x14ac:dyDescent="0.25">
      <c r="A32" s="180">
        <f t="shared" si="4"/>
        <v>43612</v>
      </c>
      <c r="B32" s="183">
        <f t="shared" si="4"/>
        <v>43612</v>
      </c>
      <c r="C32" s="26" t="str">
        <f t="shared" si="3"/>
        <v>x</v>
      </c>
      <c r="D32" s="186" t="str">
        <f t="shared" si="0"/>
        <v/>
      </c>
      <c r="E32" s="42" t="str">
        <f t="shared" si="1"/>
        <v>Pfingstsonntag</v>
      </c>
      <c r="F32" s="49"/>
      <c r="G32" s="49"/>
      <c r="H32" s="49"/>
      <c r="I32" s="49"/>
      <c r="J32" s="49"/>
      <c r="K32" s="49"/>
      <c r="L32" s="60"/>
      <c r="M32" s="60"/>
      <c r="N32" s="60"/>
      <c r="O32" s="78"/>
    </row>
    <row r="33" spans="1:15" s="25" customFormat="1" ht="65" customHeight="1" x14ac:dyDescent="0.25">
      <c r="A33" s="180">
        <f>IF(MONTH(A32+1)&gt;MONTH(A32),"",A32+1)</f>
        <v>43613</v>
      </c>
      <c r="B33" s="183">
        <f>IF(MONTH(B32+1)&gt;MONTH(B32),"",B32+1)</f>
        <v>43613</v>
      </c>
      <c r="C33" s="26" t="str">
        <f t="shared" si="3"/>
        <v>x</v>
      </c>
      <c r="D33" s="186">
        <f t="shared" si="0"/>
        <v>22</v>
      </c>
      <c r="E33" s="42" t="str">
        <f t="shared" si="1"/>
        <v>Pfingstmontag</v>
      </c>
      <c r="F33" s="49"/>
      <c r="G33" s="49"/>
      <c r="H33" s="49"/>
      <c r="I33" s="49"/>
      <c r="J33" s="49"/>
      <c r="K33" s="49"/>
      <c r="L33" s="60"/>
      <c r="M33" s="60"/>
      <c r="N33" s="60"/>
      <c r="O33" s="78"/>
    </row>
    <row r="34" spans="1:15" s="25" customFormat="1" ht="65" customHeight="1" x14ac:dyDescent="0.25">
      <c r="A34" s="180">
        <f>IF(A33="","",IF(MONTH(A33+1)&gt;MONTH(A33),"",A33+1))</f>
        <v>43614</v>
      </c>
      <c r="B34" s="183">
        <f>IF(B33="","",IF(MONTH(B33+1)&gt;MONTH(B33),"",B33+1))</f>
        <v>43614</v>
      </c>
      <c r="C34" s="26">
        <f t="shared" si="3"/>
        <v>1</v>
      </c>
      <c r="D34" s="186" t="str">
        <f t="shared" si="0"/>
        <v/>
      </c>
      <c r="E34" s="42" t="str">
        <f t="shared" si="1"/>
        <v>Ferien</v>
      </c>
      <c r="F34" s="49"/>
      <c r="G34" s="49"/>
      <c r="H34" s="49"/>
      <c r="I34" s="49"/>
      <c r="J34" s="49"/>
      <c r="K34" s="49"/>
      <c r="L34" s="61"/>
      <c r="M34" s="61"/>
      <c r="N34" s="61"/>
      <c r="O34" s="78"/>
    </row>
    <row r="35" spans="1:15" s="25" customFormat="1" ht="65" customHeight="1" x14ac:dyDescent="0.25">
      <c r="A35" s="181">
        <f>IF(A34="","",IF(MONTH(A34+1)&gt;MONTH(A34),"",A34+1))</f>
        <v>43615</v>
      </c>
      <c r="B35" s="184">
        <f>IF(B34="","",IF(MONTH(B34+1)&gt;MONTH(B34),"",B34+1))</f>
        <v>43615</v>
      </c>
      <c r="C35" s="76">
        <f t="shared" si="3"/>
        <v>1</v>
      </c>
      <c r="D35" s="187" t="str">
        <f t="shared" si="0"/>
        <v/>
      </c>
      <c r="E35" s="79" t="str">
        <f t="shared" si="1"/>
        <v>Ferien</v>
      </c>
      <c r="F35" s="80"/>
      <c r="G35" s="80"/>
      <c r="H35" s="80"/>
      <c r="I35" s="80"/>
      <c r="J35" s="80"/>
      <c r="K35" s="80"/>
      <c r="L35" s="81"/>
      <c r="M35" s="81"/>
      <c r="N35" s="81"/>
      <c r="O35" s="82"/>
    </row>
    <row r="36" spans="1:15" ht="65" customHeight="1" x14ac:dyDescent="0.25">
      <c r="A36" s="215" t="s">
        <v>47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7"/>
    </row>
  </sheetData>
  <sheetProtection algorithmName="SHA-512" hashValue="Srbw442t43R9DlcPG1FDAdPccbLSIH5L5pt5/BOqyKnOgac82Ex2YX+kjtuPPLCRMd6RWC8FIF3eDgEuN7HlDg==" saltValue="vyEEnMXyxAiddgOmeFmabg==" spinCount="100000" sheet="1" objects="1" scenarios="1" formatCells="0" formatColumns="0" formatRows="0" selectLockedCells="1"/>
  <mergeCells count="11">
    <mergeCell ref="A36:O36"/>
    <mergeCell ref="A1:O1"/>
    <mergeCell ref="A2:O2"/>
    <mergeCell ref="L3:O3"/>
    <mergeCell ref="F3:F4"/>
    <mergeCell ref="G3:G4"/>
    <mergeCell ref="A3:E4"/>
    <mergeCell ref="H3:H4"/>
    <mergeCell ref="I3:I4"/>
    <mergeCell ref="J3:J4"/>
    <mergeCell ref="K3:K4"/>
  </mergeCells>
  <phoneticPr fontId="14" type="noConversion"/>
  <conditionalFormatting sqref="F37:M741">
    <cfRule type="expression" dxfId="71" priority="41" stopIfTrue="1">
      <formula>OR(WEEKDAY(#REF!,2)=6,WEEKDAY(#REF!,2)=7,$A117&lt;&gt;"")</formula>
    </cfRule>
  </conditionalFormatting>
  <conditionalFormatting sqref="F5:K35">
    <cfRule type="expression" dxfId="70" priority="43" stopIfTrue="1">
      <formula>IF($C5=2,TRUE,FALSE)</formula>
    </cfRule>
    <cfRule type="expression" dxfId="69" priority="44" stopIfTrue="1">
      <formula>IF(OR(WEEKDAY($A5,2)=7,UPPER($C5)="X"),TRUE,FALSE)</formula>
    </cfRule>
    <cfRule type="expression" dxfId="68" priority="45" stopIfTrue="1">
      <formula>IF(WEEKDAY($A5,2)=6,TRUE,FALSE)</formula>
    </cfRule>
    <cfRule type="expression" dxfId="67" priority="46" stopIfTrue="1">
      <formula>IF(AND(WEEKDAY($A5,2)&lt;6,$C5=1),TRUE,FALSE)</formula>
    </cfRule>
  </conditionalFormatting>
  <conditionalFormatting sqref="A5:E35">
    <cfRule type="expression" dxfId="66" priority="1" stopIfTrue="1">
      <formula>IF($C5=2,TRUE,FALSE)</formula>
    </cfRule>
    <cfRule type="expression" dxfId="65" priority="2" stopIfTrue="1">
      <formula>IF(OR(WEEKDAY($A5,2)=7,UPPER($C5)="X"),TRUE,FALSE)</formula>
    </cfRule>
    <cfRule type="expression" dxfId="64" priority="3" stopIfTrue="1">
      <formula>IF(WEEKDAY($A5,2)=6,TRUE,FALSE)</formula>
    </cfRule>
    <cfRule type="expression" dxfId="63" priority="4" stopIfTrue="1">
      <formula>IF(AND(WEEKDAY($A5,2)&lt;6,$C5=1),TRUE,FALSE)</formula>
    </cfRule>
  </conditionalFormatting>
  <pageMargins left="0.39370078740157483" right="0.39370078740157483" top="0.39370078740157483" bottom="0.39370078740157483" header="0.31496062992125984" footer="0.31496062992125984"/>
  <pageSetup paperSize="9" scale="34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17</vt:i4>
      </vt:variant>
    </vt:vector>
  </HeadingPairs>
  <TitlesOfParts>
    <vt:vector size="33" baseType="lpstr">
      <vt:lpstr>Voreinstellungen</vt:lpstr>
      <vt:lpstr>Januar-Dezember</vt:lpstr>
      <vt:lpstr>Januar-Juni</vt:lpstr>
      <vt:lpstr>Juli-Dezember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'Januar-Dezember'!Druckbereich</vt:lpstr>
      <vt:lpstr>'Januar-Juni'!Druckbereich</vt:lpstr>
      <vt:lpstr>Juli!Druckbereich</vt:lpstr>
      <vt:lpstr>'Juli-Dezember'!Druckbereich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Feiertage</vt:lpstr>
      <vt:lpstr>Jahr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</dc:creator>
  <cp:lastModifiedBy>Steffen Hanske</cp:lastModifiedBy>
  <cp:lastPrinted>2023-02-06T15:49:44Z</cp:lastPrinted>
  <dcterms:created xsi:type="dcterms:W3CDTF">2011-12-07T12:14:38Z</dcterms:created>
  <dcterms:modified xsi:type="dcterms:W3CDTF">2023-02-06T17:37:12Z</dcterms:modified>
</cp:coreProperties>
</file>